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ep_2015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<sst xmlns="http://schemas.openxmlformats.org/spreadsheetml/2006/main" uniqueCount="38">
  <si>
    <t xml:space="preserve">รายงานแสดงการจัดการกองทุนสำรองเลี้ยงชีพแยกตามรายบริษัทจัดการ </t>
  </si>
  <si>
    <t>ณ 30 กันยายน 2558</t>
  </si>
  <si>
    <t xml:space="preserve">ลำดับที่ </t>
  </si>
  <si>
    <t>บริษัทจัดการ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</si>
  <si>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</si>
  <si>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</si>
  <si>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จำนวน
กองทุน</t>
  </si>
  <si>
    <t>จำนวน
สมาชิก</t>
  </si>
  <si>
    <t>จำนวน
นายจ้าง</t>
  </si>
  <si>
    <t>จำนวนเงินกองทุน
กันยายน 2558</t>
  </si>
  <si>
    <t>จำนวนเงินกองทุน
สิงหาคม 2558</t>
  </si>
  <si>
    <t>จำนวนเงินกองทุน
เปลี่ยนแปลง</t>
  </si>
  <si>
    <t>จำนวนเงินกองทุน
ธันวาคม 2557</t>
  </si>
  <si>
    <t>(กองทุน)</t>
  </si>
  <si>
    <t>(ราย)</t>
  </si>
  <si>
    <t>(ล้านบาท)</t>
  </si>
  <si>
    <t>(ร้อยละ)</t>
  </si>
  <si>
    <t>บริษัทหลักทรัพย์จัดการกองทุน กสิกรไทย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</si>
  <si>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</si>
  <si>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ไทยพาณิชย์ จำกัด</t>
  </si>
  <si>
    <t>บริษัทหลักทรัพย์จัดการกองทุน ทิสโก้ จำกัด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</si>
  <si>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</si>
  <si>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บริษัทหลักทรัพย์จัดการกองทุนรวม บัวหลวง จำกัด</t>
  </si>
  <si>
    <t>บริษัทหลักทรัพย์จัดการกองทุน กรุงไทย จำกัด  (มหาชน)</t>
  </si>
  <si>
    <t xml:space="preserve">บริษัทหลักทรัพย์จัดการกองทุน ซีไอเอ็มบี-พรินซิเพิล จำกัด </t>
  </si>
  <si>
    <t xml:space="preserve">บริษัทหลักทรัพย์จัดการกองทุน กรุงศรี จำกัด </t>
  </si>
  <si>
    <t>บริษัท เอไอเอ จำกัด</t>
  </si>
  <si>
    <t>บริษัทหลักทรัพย์จัดการกองทุน ทหารไทย จำกัด</t>
  </si>
  <si>
    <t>บริษัทหลักทรัพย์จัดการกองทุน วรรณ จำกัด</t>
  </si>
  <si>
    <t>บริษัทหลักทรัพย์จัดการกองทุน บางกอก แคปปิตอล จำกัด</t>
  </si>
  <si>
    <t>บริษัทหลักทรัพย์จัดการกองทุน ธนชาต จำกัด</t>
  </si>
  <si>
    <t>บริษัทหลักทรัพย์จัดการกองทุน อเบอร์ดีน จำกัด</t>
  </si>
  <si>
    <t>บริษัทหลักทรัพย์จัดการกองทุน แลนด์ แอนด์ เฮ้าส์ จำกัด</t>
  </si>
  <si>
    <t>บริษัทหลักทรัพย์จัดการกองทุน โซลาริส จำกัด</t>
  </si>
  <si>
    <t>บริษัทหลักทรัพย์จัดการกองทุน ภัทร จำกัด</t>
  </si>
  <si>
    <t>บริษัทหลักทรัพย์จัดการกองทุน ฟินันซ่า จำกัด</t>
  </si>
  <si>
    <t>บริษัทหลักทรัพย์ บัวหลวง จำกัด (มหาชน)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</si>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</sst>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8"/>
  <sheetViews>
    <sheetView tabSelected="1" workbookViewId="0" showGridLines="true" showRowColHeaders="1">
      <selection activeCell="N28" sqref="N28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14</v>
      </c>
      <c r="F7" s="7" t="s">
        <v>15</v>
      </c>
      <c r="G7" s="7" t="s">
        <v>16</v>
      </c>
      <c r="H7" s="7" t="s">
        <v>15</v>
      </c>
      <c r="I7" s="7" t="s">
        <v>16</v>
      </c>
      <c r="J7" s="7" t="s">
        <v>15</v>
      </c>
      <c r="K7" s="7" t="s">
        <v>16</v>
      </c>
      <c r="L7" s="7" t="s">
        <v>15</v>
      </c>
      <c r="M7" s="7" t="s">
        <v>16</v>
      </c>
      <c r="N7" s="7" t="s">
        <v>15</v>
      </c>
      <c r="O7" s="7" t="s">
        <v>16</v>
      </c>
    </row>
    <row r="8" spans="1:40">
      <c r="A8" s="13">
        <v>1</v>
      </c>
      <c r="B8" s="17" t="s">
        <v>17</v>
      </c>
      <c r="C8" s="19">
        <v>71</v>
      </c>
      <c r="D8" s="19">
        <v>452851</v>
      </c>
      <c r="E8" s="19">
        <v>3166</v>
      </c>
      <c r="F8" s="17">
        <v>135756.17557405</v>
      </c>
      <c r="G8" s="8" t="str">
        <f>IF(ISNUMBER(F8/F28),F8/F28,0)</f>
        <v>0</v>
      </c>
      <c r="H8" s="8">
        <v>135639.41336236</v>
      </c>
      <c r="I8" s="8" t="str">
        <f>IF(ISNUMBER(H8/H28),H8/H28,0)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144113.25505145</v>
      </c>
      <c r="M8" s="8" t="str">
        <f>IF(ISNUMBER(L8/L28),L8/L28,0)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18</v>
      </c>
      <c r="C9" s="19">
        <v>31</v>
      </c>
      <c r="D9" s="19">
        <v>199244</v>
      </c>
      <c r="E9" s="19">
        <v>650</v>
      </c>
      <c r="F9" s="17">
        <v>135452.66534636</v>
      </c>
      <c r="G9" s="8" t="str">
        <f>IF(ISNUMBER(F9/F28),F9/F28,0)</f>
        <v>0</v>
      </c>
      <c r="H9" s="8">
        <v>135458.45673241</v>
      </c>
      <c r="I9" s="8" t="str">
        <f>IF(ISNUMBER(H9/H28),H9/H28,0)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142246.62274337</v>
      </c>
      <c r="M9" s="8" t="str">
        <f>IF(ISNUMBER(L9/L28),L9/L28,0)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19</v>
      </c>
      <c r="C10" s="19">
        <v>46</v>
      </c>
      <c r="D10" s="19">
        <v>514791</v>
      </c>
      <c r="E10" s="19">
        <v>2085</v>
      </c>
      <c r="F10" s="17">
        <v>117025.84213514</v>
      </c>
      <c r="G10" s="8" t="str">
        <f>IF(ISNUMBER(F10/F28),F10/F28,0)</f>
        <v>0</v>
      </c>
      <c r="H10" s="8">
        <v>116494.65670416</v>
      </c>
      <c r="I10" s="8" t="str">
        <f>IF(ISNUMBER(H10/H28),H10/H28,0)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110274.09663994</v>
      </c>
      <c r="M10" s="8" t="str">
        <f>IF(ISNUMBER(L10/L28),L10/L28,0)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20</v>
      </c>
      <c r="C11" s="19">
        <v>71</v>
      </c>
      <c r="D11" s="19">
        <v>576049</v>
      </c>
      <c r="E11" s="19">
        <v>3937</v>
      </c>
      <c r="F11" s="17">
        <v>115299.88632884</v>
      </c>
      <c r="G11" s="8" t="str">
        <f>IF(ISNUMBER(F11/F28),F11/F28,0)</f>
        <v>0</v>
      </c>
      <c r="H11" s="8">
        <v>114683.09375206</v>
      </c>
      <c r="I11" s="8" t="str">
        <f>IF(ISNUMBER(H11/H28),H11/H28,0)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110451.63338856</v>
      </c>
      <c r="M11" s="8" t="str">
        <f>IF(ISNUMBER(L11/L28),L11/L28,0)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21</v>
      </c>
      <c r="C12" s="19">
        <v>12</v>
      </c>
      <c r="D12" s="19">
        <v>50197</v>
      </c>
      <c r="E12" s="19">
        <v>418</v>
      </c>
      <c r="F12" s="17">
        <v>92025.18743834001</v>
      </c>
      <c r="G12" s="8" t="str">
        <f>IF(ISNUMBER(F12/F28),F12/F28,0)</f>
        <v>0</v>
      </c>
      <c r="H12" s="8">
        <v>92009.20065536999</v>
      </c>
      <c r="I12" s="8" t="str">
        <f>IF(ISNUMBER(H12/H28),H12/H28,0)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77360.26639682001</v>
      </c>
      <c r="M12" s="8" t="str">
        <f>IF(ISNUMBER(L12/L28),L12/L28,0)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22</v>
      </c>
      <c r="C13" s="19">
        <v>41</v>
      </c>
      <c r="D13" s="19">
        <v>294475</v>
      </c>
      <c r="E13" s="19">
        <v>1760</v>
      </c>
      <c r="F13" s="17">
        <v>78610.73075093998</v>
      </c>
      <c r="G13" s="8" t="str">
        <f>IF(ISNUMBER(F13/F28),F13/F28,0)</f>
        <v>0</v>
      </c>
      <c r="H13" s="8">
        <v>78108.70778005999</v>
      </c>
      <c r="I13" s="8" t="str">
        <f>IF(ISNUMBER(H13/H28),H13/H28,0)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73896.90298848</v>
      </c>
      <c r="M13" s="8" t="str">
        <f>IF(ISNUMBER(L13/L28),L13/L28,0)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23</v>
      </c>
      <c r="C14" s="19">
        <v>32</v>
      </c>
      <c r="D14" s="19">
        <v>223398</v>
      </c>
      <c r="E14" s="19">
        <v>417</v>
      </c>
      <c r="F14" s="17">
        <v>59122.74052244</v>
      </c>
      <c r="G14" s="8" t="str">
        <f>IF(ISNUMBER(F14/F28),F14/F28,0)</f>
        <v>0</v>
      </c>
      <c r="H14" s="8">
        <v>59319.37630323999</v>
      </c>
      <c r="I14" s="8" t="str">
        <f>IF(ISNUMBER(H14/H28),H14/H28,0)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55445.60139421</v>
      </c>
      <c r="M14" s="8" t="str">
        <f>IF(ISNUMBER(L14/L28),L14/L28,0)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24</v>
      </c>
      <c r="C15" s="19">
        <v>35</v>
      </c>
      <c r="D15" s="19">
        <v>134970</v>
      </c>
      <c r="E15" s="19">
        <v>610</v>
      </c>
      <c r="F15" s="17">
        <v>28158.9095993</v>
      </c>
      <c r="G15" s="8" t="str">
        <f>IF(ISNUMBER(F15/F28),F15/F28,0)</f>
        <v>0</v>
      </c>
      <c r="H15" s="8">
        <v>13124.91290988</v>
      </c>
      <c r="I15" s="8" t="str">
        <f>IF(ISNUMBER(H15/H28),H15/H28,0)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11741.00907194</v>
      </c>
      <c r="M15" s="8" t="str">
        <f>IF(ISNUMBER(L15/L28),L15/L28,0)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25</v>
      </c>
      <c r="C16" s="19">
        <v>25</v>
      </c>
      <c r="D16" s="19">
        <v>99649</v>
      </c>
      <c r="E16" s="19">
        <v>734</v>
      </c>
      <c r="F16" s="17">
        <v>25932.57260223</v>
      </c>
      <c r="G16" s="8" t="str">
        <f>IF(ISNUMBER(F16/F28),F16/F28,0)</f>
        <v>0</v>
      </c>
      <c r="H16" s="8">
        <v>25884.42078349</v>
      </c>
      <c r="I16" s="8" t="str">
        <f>IF(ISNUMBER(H16/H28),H16/H28,0)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22799.46482187</v>
      </c>
      <c r="M16" s="8" t="str">
        <f>IF(ISNUMBER(L16/L28),L16/L28,0)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26</v>
      </c>
      <c r="C17" s="19">
        <v>15</v>
      </c>
      <c r="D17" s="19">
        <v>131916</v>
      </c>
      <c r="E17" s="19">
        <v>1377</v>
      </c>
      <c r="F17" s="17">
        <v>25416.51305109</v>
      </c>
      <c r="G17" s="8" t="str">
        <f>IF(ISNUMBER(F17/F28),F17/F28,0)</f>
        <v>0</v>
      </c>
      <c r="H17" s="8">
        <v>25469.6263578</v>
      </c>
      <c r="I17" s="8" t="str">
        <f>IF(ISNUMBER(H17/H28),H17/H28,0)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24120.56023547</v>
      </c>
      <c r="M17" s="8" t="str">
        <f>IF(ISNUMBER(L17/L28),L17/L28,0)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27</v>
      </c>
      <c r="C18" s="19">
        <v>11</v>
      </c>
      <c r="D18" s="19">
        <v>72809</v>
      </c>
      <c r="E18" s="19">
        <v>382</v>
      </c>
      <c r="F18" s="17">
        <v>16154.04349083</v>
      </c>
      <c r="G18" s="8" t="str">
        <f>IF(ISNUMBER(F18/F28),F18/F28,0)</f>
        <v>0</v>
      </c>
      <c r="H18" s="8">
        <v>16096.62393661</v>
      </c>
      <c r="I18" s="8" t="str">
        <f>IF(ISNUMBER(H18/H28),H18/H28,0)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15475.78734439</v>
      </c>
      <c r="M18" s="8" t="str">
        <f>IF(ISNUMBER(L18/L28),L18/L28,0)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28</v>
      </c>
      <c r="C19" s="19">
        <v>5</v>
      </c>
      <c r="D19" s="19">
        <v>8561</v>
      </c>
      <c r="E19" s="19">
        <v>72</v>
      </c>
      <c r="F19" s="17">
        <v>15306.45151043</v>
      </c>
      <c r="G19" s="8" t="str">
        <f>IF(ISNUMBER(F19/F28),F19/F28,0)</f>
        <v>0</v>
      </c>
      <c r="H19" s="8">
        <v>15318.95133211</v>
      </c>
      <c r="I19" s="8" t="str">
        <f>IF(ISNUMBER(H19/H28),H19/H28,0)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2361.48556666</v>
      </c>
      <c r="M19" s="8" t="str">
        <f>IF(ISNUMBER(L19/L28),L19/L28,0)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29</v>
      </c>
      <c r="C20" s="19">
        <v>10</v>
      </c>
      <c r="D20" s="19">
        <v>21754</v>
      </c>
      <c r="E20" s="19">
        <v>152</v>
      </c>
      <c r="F20" s="17">
        <v>13143.23154477</v>
      </c>
      <c r="G20" s="8" t="str">
        <f>IF(ISNUMBER(F20/F28),F20/F28,0)</f>
        <v>0</v>
      </c>
      <c r="H20" s="8">
        <v>13069.92545927</v>
      </c>
      <c r="I20" s="8" t="str">
        <f>IF(ISNUMBER(H20/H28),H20/H28,0)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IF(ISNUMBER(L20/L28),L20/L28,0)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30</v>
      </c>
      <c r="C21" s="19">
        <v>11</v>
      </c>
      <c r="D21" s="19">
        <v>53009</v>
      </c>
      <c r="E21" s="19">
        <v>475</v>
      </c>
      <c r="F21" s="17">
        <v>12184.83893792</v>
      </c>
      <c r="G21" s="8" t="str">
        <f>IF(ISNUMBER(F21/F28),F21/F28,0)</f>
        <v>0</v>
      </c>
      <c r="H21" s="8">
        <v>12116.31832802</v>
      </c>
      <c r="I21" s="8" t="str">
        <f>IF(ISNUMBER(H21/H28),H21/H28,0)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11780.19355563</v>
      </c>
      <c r="M21" s="8" t="str">
        <f>IF(ISNUMBER(L21/L28),L21/L28,0)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31</v>
      </c>
      <c r="C22" s="19">
        <v>2</v>
      </c>
      <c r="D22" s="19">
        <v>46071</v>
      </c>
      <c r="E22" s="19">
        <v>76</v>
      </c>
      <c r="F22" s="17">
        <v>6333.245699020001</v>
      </c>
      <c r="G22" s="8" t="str">
        <f>IF(ISNUMBER(F22/F28),F22/F28,0)</f>
        <v>0</v>
      </c>
      <c r="H22" s="8">
        <v>6303.171344230002</v>
      </c>
      <c r="I22" s="8" t="str">
        <f>IF(ISNUMBER(H22/H28),H22/H28,0)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6584.44059791</v>
      </c>
      <c r="M22" s="8" t="str">
        <f>IF(ISNUMBER(L22/L28),L22/L28,0)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32</v>
      </c>
      <c r="C23" s="19">
        <v>6</v>
      </c>
      <c r="D23" s="19">
        <v>13428</v>
      </c>
      <c r="E23" s="19">
        <v>41</v>
      </c>
      <c r="F23" s="17">
        <v>1752.88736722</v>
      </c>
      <c r="G23" s="8" t="str">
        <f>IF(ISNUMBER(F23/F28),F23/F28,0)</f>
        <v>0</v>
      </c>
      <c r="H23" s="8">
        <v>1732.50589842</v>
      </c>
      <c r="I23" s="8" t="str">
        <f>IF(ISNUMBER(H23/H28),H23/H28,0)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1611.60503432</v>
      </c>
      <c r="M23" s="8" t="str">
        <f>IF(ISNUMBER(L23/L28),L23/L28,0)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3">
        <v>17</v>
      </c>
      <c r="B24" s="17" t="s">
        <v>33</v>
      </c>
      <c r="C24" s="19">
        <v>0</v>
      </c>
      <c r="D24" s="19">
        <v>0</v>
      </c>
      <c r="E24" s="19">
        <v>0</v>
      </c>
      <c r="F24" s="17">
        <v>0</v>
      </c>
      <c r="G24" s="8" t="str">
        <f>IF(ISNUMBER(F24/F28),F24/F28,0)</f>
        <v>0</v>
      </c>
      <c r="H24" s="8">
        <v>0</v>
      </c>
      <c r="I24" s="8" t="str">
        <f>IF(ISNUMBER(H24/H28),H24/H28,0)</f>
        <v>0</v>
      </c>
      <c r="J24" s="8" t="str">
        <f>F24-H24</f>
        <v>0</v>
      </c>
      <c r="K24" s="8" t="str">
        <f>IF(AND(H24=0,F24=0),"0.00",IF(H24=0,"New",(IF(ISNUMBER(J24/H24),J24/H24,0))))</f>
        <v>0</v>
      </c>
      <c r="L24" s="8">
        <v>0</v>
      </c>
      <c r="M24" s="8" t="str">
        <f>IF(ISNUMBER(L24/L28),L24/L28,0)</f>
        <v>0</v>
      </c>
      <c r="N24" s="8" t="str">
        <f>F24-L24</f>
        <v>0</v>
      </c>
      <c r="O24" s="8" t="str">
        <f>IF(AND(L24=0,F24=0),"0.00",IF(L24=0,"New",(IF(ISNUMBER(N24/L24),N24/L24,0))))</f>
        <v>0</v>
      </c>
    </row>
    <row r="25" spans="1:40">
      <c r="A25" s="13">
        <v>18</v>
      </c>
      <c r="B25" s="17" t="s">
        <v>34</v>
      </c>
      <c r="C25" s="19">
        <v>0</v>
      </c>
      <c r="D25" s="19">
        <v>0</v>
      </c>
      <c r="E25" s="19">
        <v>0</v>
      </c>
      <c r="F25" s="17">
        <v>0</v>
      </c>
      <c r="G25" s="8" t="str">
        <f>IF(ISNUMBER(F25/F28),F25/F28,0)</f>
        <v>0</v>
      </c>
      <c r="H25" s="8">
        <v>0</v>
      </c>
      <c r="I25" s="8" t="str">
        <f>IF(ISNUMBER(H25/H28),H25/H28,0)</f>
        <v>0</v>
      </c>
      <c r="J25" s="8" t="str">
        <f>F25-H25</f>
        <v>0</v>
      </c>
      <c r="K25" s="8" t="str">
        <f>IF(AND(H25=0,F25=0),"0.00",IF(H25=0,"New",(IF(ISNUMBER(J25/H25),J25/H25,0))))</f>
        <v>0</v>
      </c>
      <c r="L25" s="8">
        <v>0</v>
      </c>
      <c r="M25" s="8" t="str">
        <f>IF(ISNUMBER(L25/L28),L25/L28,0)</f>
        <v>0</v>
      </c>
      <c r="N25" s="8" t="str">
        <f>F25-L25</f>
        <v>0</v>
      </c>
      <c r="O25" s="8" t="str">
        <f>IF(AND(L25=0,F25=0),"0.00",IF(L25=0,"New",(IF(ISNUMBER(N25/L25),N25/L25,0))))</f>
        <v>0</v>
      </c>
    </row>
    <row r="26" spans="1:40">
      <c r="A26" s="13">
        <v>19</v>
      </c>
      <c r="B26" s="17" t="s">
        <v>35</v>
      </c>
      <c r="C26" s="19">
        <v>0</v>
      </c>
      <c r="D26" s="19">
        <v>0</v>
      </c>
      <c r="E26" s="19">
        <v>0</v>
      </c>
      <c r="F26" s="17">
        <v>0</v>
      </c>
      <c r="G26" s="8" t="str">
        <f>IF(ISNUMBER(F26/F28),F26/F28,0)</f>
        <v>0</v>
      </c>
      <c r="H26" s="8">
        <v>14872.10771329</v>
      </c>
      <c r="I26" s="8" t="str">
        <f>IF(ISNUMBER(H26/H28),H26/H28,0)</f>
        <v>0</v>
      </c>
      <c r="J26" s="8" t="str">
        <f>F26-H26</f>
        <v>0</v>
      </c>
      <c r="K26" s="8" t="str">
        <f>IF(AND(H26=0,F26=0),"0.00",IF(H26=0,"New",(IF(ISNUMBER(J26/H26),J26/H26,0))))</f>
        <v>0</v>
      </c>
      <c r="L26" s="8">
        <v>14328.21964675</v>
      </c>
      <c r="M26" s="8" t="str">
        <f>IF(ISNUMBER(L26/L28),L26/L28,0)</f>
        <v>0</v>
      </c>
      <c r="N26" s="8" t="str">
        <f>F26-L26</f>
        <v>0</v>
      </c>
      <c r="O26" s="8" t="str">
        <f>IF(AND(L26=0,F26=0),"0.00",IF(L26=0,"New",(IF(ISNUMBER(N26/L26),N26/L26,0))))</f>
        <v>0</v>
      </c>
    </row>
    <row r="27" spans="1:40">
      <c r="A27" s="13">
        <v>20</v>
      </c>
      <c r="B27" s="17" t="s">
        <v>36</v>
      </c>
      <c r="C27" s="19">
        <v>0</v>
      </c>
      <c r="D27" s="19">
        <v>0</v>
      </c>
      <c r="E27" s="19">
        <v>0</v>
      </c>
      <c r="F27" s="17">
        <v>0</v>
      </c>
      <c r="G27" s="8" t="str">
        <f>IF(ISNUMBER(F27/F28),F27/F28,0)</f>
        <v>0</v>
      </c>
      <c r="H27" s="8">
        <v>0</v>
      </c>
      <c r="I27" s="8" t="str">
        <f>IF(ISNUMBER(H27/H28),H27/H28,0)</f>
        <v>0</v>
      </c>
      <c r="J27" s="8" t="str">
        <f>F27-H27</f>
        <v>0</v>
      </c>
      <c r="K27" s="8" t="str">
        <f>IF(AND(H27=0,F27=0),"0.00",IF(H27=0,"New",(IF(ISNUMBER(J27/H27),J27/H27,0))))</f>
        <v>0</v>
      </c>
      <c r="L27" s="8">
        <v>12486.12990747</v>
      </c>
      <c r="M27" s="8" t="str">
        <f>IF(ISNUMBER(L27/L28),L27/L28,0)</f>
        <v>0</v>
      </c>
      <c r="N27" s="8" t="str">
        <f>F27-L27</f>
        <v>0</v>
      </c>
      <c r="O27" s="8" t="str">
        <f>IF(AND(L27=0,F27=0),"0.00",IF(L27=0,"New",(IF(ISNUMBER(N27/L27),N27/L27,0))))</f>
        <v>0</v>
      </c>
    </row>
    <row r="28" spans="1:40">
      <c r="A28" s="14"/>
      <c r="B28" s="18" t="s">
        <v>37</v>
      </c>
      <c r="C28" s="18" t="str">
        <f>SUM(C8:C27)</f>
        <v>0</v>
      </c>
      <c r="D28" s="18" t="str">
        <f>SUM(D8:D27)</f>
        <v>0</v>
      </c>
      <c r="E28" s="18" t="str">
        <f>SUM(E8:E27)</f>
        <v>0</v>
      </c>
      <c r="F28" s="20" t="str">
        <f>SUM(F8:F27)</f>
        <v>0</v>
      </c>
      <c r="G28" s="9" t="str">
        <f>SUM(G8:G27)</f>
        <v>0</v>
      </c>
      <c r="H28" s="9" t="str">
        <f>SUM(H8:H27)</f>
        <v>0</v>
      </c>
      <c r="I28" s="9" t="str">
        <f>SUM(I8:I27)</f>
        <v>0</v>
      </c>
      <c r="J28" s="9" t="str">
        <f>F28-H28</f>
        <v>0</v>
      </c>
      <c r="K28" s="9" t="str">
        <f>IF(AND(H28=0,F28=0),"0.00",IF(H28=0,"New",(IF(ISNUMBER(J28/H28),J28/H28,0))))</f>
        <v>0</v>
      </c>
      <c r="L28" s="9" t="str">
        <f>SUM(L8:L27)</f>
        <v>0</v>
      </c>
      <c r="M28" s="9" t="str">
        <f>SUM(M8:M27)</f>
        <v>0</v>
      </c>
      <c r="N28" s="9" t="str">
        <f>F28-L28</f>
        <v>0</v>
      </c>
      <c r="O28" s="9" t="str">
        <f>IF(AND(L28=0,F28=0),"0.00",IF(L28=0,"New",(IF(ISNUMBER(N28/L28),N28/L28,0))))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8">
    <cfRule type="cellIs" dxfId="0" priority="1" operator="lessThan">
      <formula>0</formula>
    </cfRule>
  </conditionalFormatting>
  <conditionalFormatting sqref="C8:C28">
    <cfRule type="cellIs" dxfId="1" priority="2" operator="greaterThanOrEqual">
      <formula>0</formula>
    </cfRule>
  </conditionalFormatting>
  <conditionalFormatting sqref="D8:D28">
    <cfRule type="cellIs" dxfId="0" priority="3" operator="lessThan">
      <formula>0</formula>
    </cfRule>
  </conditionalFormatting>
  <conditionalFormatting sqref="D8:D28">
    <cfRule type="cellIs" dxfId="1" priority="4" operator="greaterThanOrEqual">
      <formula>0</formula>
    </cfRule>
  </conditionalFormatting>
  <conditionalFormatting sqref="E8:E28">
    <cfRule type="cellIs" dxfId="0" priority="5" operator="lessThan">
      <formula>0</formula>
    </cfRule>
  </conditionalFormatting>
  <conditionalFormatting sqref="E8:E28">
    <cfRule type="cellIs" dxfId="1" priority="6" operator="greaterThanOrEqual">
      <formula>0</formula>
    </cfRule>
  </conditionalFormatting>
  <conditionalFormatting sqref="F8:F28">
    <cfRule type="cellIs" dxfId="2" priority="7" operator="lessThan">
      <formula>0</formula>
    </cfRule>
  </conditionalFormatting>
  <conditionalFormatting sqref="F8:F28">
    <cfRule type="cellIs" dxfId="3" priority="8" operator="greaterThanOrEqual">
      <formula>0</formula>
    </cfRule>
  </conditionalFormatting>
  <conditionalFormatting sqref="G8:G28">
    <cfRule type="cellIs" dxfId="4" priority="9" operator="lessThan">
      <formula>0</formula>
    </cfRule>
  </conditionalFormatting>
  <conditionalFormatting sqref="G8:G28">
    <cfRule type="cellIs" dxfId="5" priority="10" operator="greaterThanOrEqual">
      <formula>0</formula>
    </cfRule>
  </conditionalFormatting>
  <conditionalFormatting sqref="H8:H28">
    <cfRule type="cellIs" dxfId="2" priority="11" operator="lessThan">
      <formula>0</formula>
    </cfRule>
  </conditionalFormatting>
  <conditionalFormatting sqref="H8:H28">
    <cfRule type="cellIs" dxfId="3" priority="12" operator="greaterThanOrEqual">
      <formula>0</formula>
    </cfRule>
  </conditionalFormatting>
  <conditionalFormatting sqref="I8:I28">
    <cfRule type="cellIs" dxfId="4" priority="13" operator="lessThan">
      <formula>0</formula>
    </cfRule>
  </conditionalFormatting>
  <conditionalFormatting sqref="I8:I28">
    <cfRule type="cellIs" dxfId="5" priority="14" operator="greaterThanOrEqual">
      <formula>0</formula>
    </cfRule>
  </conditionalFormatting>
  <conditionalFormatting sqref="J8:J28">
    <cfRule type="cellIs" dxfId="2" priority="15" operator="lessThan">
      <formula>0</formula>
    </cfRule>
  </conditionalFormatting>
  <conditionalFormatting sqref="J8:J28">
    <cfRule type="cellIs" dxfId="3" priority="16" operator="greaterThanOrEqual">
      <formula>0</formula>
    </cfRule>
  </conditionalFormatting>
  <conditionalFormatting sqref="K8:K28">
    <cfRule type="cellIs" dxfId="4" priority="17" operator="lessThan">
      <formula>0</formula>
    </cfRule>
  </conditionalFormatting>
  <conditionalFormatting sqref="K8:K28">
    <cfRule type="cellIs" dxfId="5" priority="18" operator="greaterThanOrEqual">
      <formula>0</formula>
    </cfRule>
  </conditionalFormatting>
  <conditionalFormatting sqref="L8:L28">
    <cfRule type="cellIs" dxfId="2" priority="19" operator="lessThan">
      <formula>0</formula>
    </cfRule>
  </conditionalFormatting>
  <conditionalFormatting sqref="L8:L28">
    <cfRule type="cellIs" dxfId="3" priority="20" operator="greaterThanOrEqual">
      <formula>0</formula>
    </cfRule>
  </conditionalFormatting>
  <conditionalFormatting sqref="M8:M28">
    <cfRule type="cellIs" dxfId="4" priority="21" operator="lessThan">
      <formula>0</formula>
    </cfRule>
  </conditionalFormatting>
  <conditionalFormatting sqref="M8:M28">
    <cfRule type="cellIs" dxfId="5" priority="22" operator="greaterThanOrEqual">
      <formula>0</formula>
    </cfRule>
  </conditionalFormatting>
  <conditionalFormatting sqref="N8:N28">
    <cfRule type="cellIs" dxfId="2" priority="23" operator="lessThan">
      <formula>0</formula>
    </cfRule>
  </conditionalFormatting>
  <conditionalFormatting sqref="N8:N28">
    <cfRule type="cellIs" dxfId="3" priority="24" operator="greaterThanOrEqual">
      <formula>0</formula>
    </cfRule>
  </conditionalFormatting>
  <conditionalFormatting sqref="O8:O28">
    <cfRule type="cellIs" dxfId="4" priority="25" operator="lessThan">
      <formula>0</formula>
    </cfRule>
  </conditionalFormatting>
  <conditionalFormatting sqref="O8:O28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Sep_2015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2026-10-04T10:43:14+07:00</dcterms:created>
  <dcterms:modified xsi:type="dcterms:W3CDTF">2026-10-04T10:43:14+07:00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