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<sst xmlns="http://schemas.openxmlformats.org/spreadsheetml/2006/main" uniqueCount="36">
  <si>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 xml:space="preserve">รายงานแสดงการจัดการกองทุนสำรองเลี้ยงชีพแยกตามรายบริษัทจัดการ </t>
  </si>
  <si>
    <t>ณ 30 มิถุนายน 2553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</si>
  <si>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</si>
  <si>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</si>
  <si>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</si>
  <si>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</si>
  <si>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</si>
  <si>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</si>
  <si>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</si>
  <si>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มิถุนายน 2553</t>
  </si>
  <si>
    <t>จำนวนเงินกองทุน
พฤษภาคม 2553</t>
  </si>
  <si>
    <t>จำนวนเงินกองทุน
เปลี่ยนแปลง</t>
  </si>
  <si>
    <t>จำนวนเงินกองทุน
ธันวาคม 2552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</si>
  <si>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</si>
  <si>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</si>
  <si>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</si>
  <si>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</si>
  <si>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</si>
  <si>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ทิสโก้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</si>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</sst>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6"/>
  <sheetViews>
    <sheetView tabSelected="1" workbookViewId="0" showGridLines="true" showRowColHeaders="1">
      <selection activeCell="N26" sqref="N26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41</v>
      </c>
      <c r="D8" s="19">
        <v>351288</v>
      </c>
      <c r="E8" s="19">
        <v>1049</v>
      </c>
      <c r="F8" s="17">
        <v>85070.15594597999</v>
      </c>
      <c r="G8" s="8" t="str">
        <f>IF(ISNUMBER(F8/F26),F8/F26,0)</f>
        <v>0</v>
      </c>
      <c r="H8" s="8">
        <v>83858.32664369</v>
      </c>
      <c r="I8" s="8" t="str">
        <f>IF(ISNUMBER(H8/H26),H8/H26,0)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73465.56519724001</v>
      </c>
      <c r="M8" s="8" t="str">
        <f>IF(ISNUMBER(L8/L26),L8/L26,0)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72</v>
      </c>
      <c r="D9" s="19">
        <v>382111</v>
      </c>
      <c r="E9" s="19">
        <v>2569</v>
      </c>
      <c r="F9" s="17">
        <v>75930.25667585</v>
      </c>
      <c r="G9" s="8" t="str">
        <f>IF(ISNUMBER(F9/F26),F9/F26,0)</f>
        <v>0</v>
      </c>
      <c r="H9" s="8">
        <v>74862.19947073999</v>
      </c>
      <c r="I9" s="8" t="str">
        <f>IF(ISNUMBER(H9/H26),H9/H26,0)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70461.35408814998</v>
      </c>
      <c r="M9" s="8" t="str">
        <f>IF(ISNUMBER(L9/L26),L9/L26,0)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76</v>
      </c>
      <c r="D10" s="19">
        <v>345407</v>
      </c>
      <c r="E10" s="19">
        <v>2133</v>
      </c>
      <c r="F10" s="17">
        <v>75316.33725701999</v>
      </c>
      <c r="G10" s="8" t="str">
        <f>IF(ISNUMBER(F10/F26),F10/F26,0)</f>
        <v>0</v>
      </c>
      <c r="H10" s="8">
        <v>73566.84307320001</v>
      </c>
      <c r="I10" s="8" t="str">
        <f>IF(ISNUMBER(H10/H26),H10/H26,0)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71608.96757248002</v>
      </c>
      <c r="M10" s="8" t="str">
        <f>IF(ISNUMBER(L10/L26),L10/L26,0)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41</v>
      </c>
      <c r="D11" s="19">
        <v>167725</v>
      </c>
      <c r="E11" s="19">
        <v>541</v>
      </c>
      <c r="F11" s="17">
        <v>69267.81883061001</v>
      </c>
      <c r="G11" s="8" t="str">
        <f>IF(ISNUMBER(F11/F26),F11/F26,0)</f>
        <v>0</v>
      </c>
      <c r="H11" s="8">
        <v>68164.15358044</v>
      </c>
      <c r="I11" s="8" t="str">
        <f>IF(ISNUMBER(H11/H26),H11/H26,0)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61010.11149767</v>
      </c>
      <c r="M11" s="8" t="str">
        <f>IF(ISNUMBER(L11/L26),L11/L26,0)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28</v>
      </c>
      <c r="D12" s="19">
        <v>99247</v>
      </c>
      <c r="E12" s="19">
        <v>205</v>
      </c>
      <c r="F12" s="17">
        <v>58093.82209714</v>
      </c>
      <c r="G12" s="8" t="str">
        <f>IF(ISNUMBER(F12/F26),F12/F26,0)</f>
        <v>0</v>
      </c>
      <c r="H12" s="8">
        <v>57222.15030864</v>
      </c>
      <c r="I12" s="8" t="str">
        <f>IF(ISNUMBER(H12/H26),H12/H26,0)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64640.51507268</v>
      </c>
      <c r="M12" s="8" t="str">
        <f>IF(ISNUMBER(L12/L26),L12/L26,0)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13</v>
      </c>
      <c r="D13" s="19">
        <v>80016</v>
      </c>
      <c r="E13" s="19">
        <v>328</v>
      </c>
      <c r="F13" s="17">
        <v>45853.79187367999</v>
      </c>
      <c r="G13" s="8" t="str">
        <f>IF(ISNUMBER(F13/F26),F13/F26,0)</f>
        <v>0</v>
      </c>
      <c r="H13" s="8">
        <v>45120.96424336</v>
      </c>
      <c r="I13" s="8" t="str">
        <f>IF(ISNUMBER(H13/H26),H13/H26,0)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46716.86201175</v>
      </c>
      <c r="M13" s="8" t="str">
        <f>IF(ISNUMBER(L13/L26),L13/L26,0)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38</v>
      </c>
      <c r="D14" s="19">
        <v>218573</v>
      </c>
      <c r="E14" s="19">
        <v>887</v>
      </c>
      <c r="F14" s="17">
        <v>44960.01821996001</v>
      </c>
      <c r="G14" s="8" t="str">
        <f>IF(ISNUMBER(F14/F26),F14/F26,0)</f>
        <v>0</v>
      </c>
      <c r="H14" s="8">
        <v>44218.20088375999</v>
      </c>
      <c r="I14" s="8" t="str">
        <f>IF(ISNUMBER(H14/H26),H14/H26,0)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39290.58369156</v>
      </c>
      <c r="M14" s="8" t="str">
        <f>IF(ISNUMBER(L14/L26),L14/L26,0)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26</v>
      </c>
      <c r="D15" s="19">
        <v>100867</v>
      </c>
      <c r="E15" s="19">
        <v>706</v>
      </c>
      <c r="F15" s="17">
        <v>17450.85399275</v>
      </c>
      <c r="G15" s="8" t="str">
        <f>IF(ISNUMBER(F15/F26),F15/F26,0)</f>
        <v>0</v>
      </c>
      <c r="H15" s="8">
        <v>17134.44799878</v>
      </c>
      <c r="I15" s="8" t="str">
        <f>IF(ISNUMBER(H15/H26),H15/H26,0)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16704.27510919</v>
      </c>
      <c r="M15" s="8" t="str">
        <f>IF(ISNUMBER(L15/L26),L15/L26,0)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36</v>
      </c>
      <c r="D16" s="19">
        <v>82585</v>
      </c>
      <c r="E16" s="19">
        <v>717</v>
      </c>
      <c r="F16" s="17">
        <v>14209.81925471</v>
      </c>
      <c r="G16" s="8" t="str">
        <f>IF(ISNUMBER(F16/F26),F16/F26,0)</f>
        <v>0</v>
      </c>
      <c r="H16" s="8">
        <v>13936.77876249</v>
      </c>
      <c r="I16" s="8" t="str">
        <f>IF(ISNUMBER(H16/H26),H16/H26,0)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13224.88221488</v>
      </c>
      <c r="M16" s="8" t="str">
        <f>IF(ISNUMBER(L16/L26),L16/L26,0)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36</v>
      </c>
      <c r="D17" s="19">
        <v>211104</v>
      </c>
      <c r="E17" s="19">
        <v>340</v>
      </c>
      <c r="F17" s="17">
        <v>11692.96716943</v>
      </c>
      <c r="G17" s="8" t="str">
        <f>IF(ISNUMBER(F17/F26),F17/F26,0)</f>
        <v>0</v>
      </c>
      <c r="H17" s="8">
        <v>11462.29487763</v>
      </c>
      <c r="I17" s="8" t="str">
        <f>IF(ISNUMBER(H17/H26),H17/H26,0)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12801.78825926</v>
      </c>
      <c r="M17" s="8" t="str">
        <f>IF(ISNUMBER(L17/L26),L17/L26,0)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8</v>
      </c>
      <c r="D18" s="19">
        <v>31918</v>
      </c>
      <c r="E18" s="19">
        <v>231</v>
      </c>
      <c r="F18" s="17">
        <v>10796.30081103</v>
      </c>
      <c r="G18" s="8" t="str">
        <f>IF(ISNUMBER(F18/F26),F18/F26,0)</f>
        <v>0</v>
      </c>
      <c r="H18" s="8">
        <v>10680.78241694</v>
      </c>
      <c r="I18" s="8" t="str">
        <f>IF(ISNUMBER(H18/H26),H18/H26,0)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10449.46185646</v>
      </c>
      <c r="M18" s="8" t="str">
        <f>IF(ISNUMBER(L18/L26),L18/L26,0)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19</v>
      </c>
      <c r="D19" s="19">
        <v>69586</v>
      </c>
      <c r="E19" s="19">
        <v>280</v>
      </c>
      <c r="F19" s="17">
        <v>8191.35152922</v>
      </c>
      <c r="G19" s="8" t="str">
        <f>IF(ISNUMBER(F19/F26),F19/F26,0)</f>
        <v>0</v>
      </c>
      <c r="H19" s="8">
        <v>8053.348698619999</v>
      </c>
      <c r="I19" s="8" t="str">
        <f>IF(ISNUMBER(H19/H26),H19/H26,0)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7956.769726730001</v>
      </c>
      <c r="M19" s="8" t="str">
        <f>IF(ISNUMBER(L19/L26),L19/L26,0)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25</v>
      </c>
      <c r="D20" s="19">
        <v>52205</v>
      </c>
      <c r="E20" s="19">
        <v>406</v>
      </c>
      <c r="F20" s="17">
        <v>7654.800327490001</v>
      </c>
      <c r="G20" s="8" t="str">
        <f>IF(ISNUMBER(F20/F26),F20/F26,0)</f>
        <v>0</v>
      </c>
      <c r="H20" s="8">
        <v>7515.83778423</v>
      </c>
      <c r="I20" s="8" t="str">
        <f>IF(ISNUMBER(H20/H26),H20/H26,0)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7367.25324465</v>
      </c>
      <c r="M20" s="8" t="str">
        <f>IF(ISNUMBER(L20/L26),L20/L26,0)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11</v>
      </c>
      <c r="D21" s="19">
        <v>28033</v>
      </c>
      <c r="E21" s="19">
        <v>35</v>
      </c>
      <c r="F21" s="17">
        <v>7596.057071239999</v>
      </c>
      <c r="G21" s="8" t="str">
        <f>IF(ISNUMBER(F21/F26),F21/F26,0)</f>
        <v>0</v>
      </c>
      <c r="H21" s="8">
        <v>7477.77756256</v>
      </c>
      <c r="I21" s="8" t="str">
        <f>IF(ISNUMBER(H21/H26),H21/H26,0)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7402.749794439999</v>
      </c>
      <c r="M21" s="8" t="str">
        <f>IF(ISNUMBER(L21/L26),L21/L26,0)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19</v>
      </c>
      <c r="D22" s="19">
        <v>34575</v>
      </c>
      <c r="E22" s="19">
        <v>279</v>
      </c>
      <c r="F22" s="17">
        <v>4624.24259492</v>
      </c>
      <c r="G22" s="8" t="str">
        <f>IF(ISNUMBER(F22/F26),F22/F26,0)</f>
        <v>0</v>
      </c>
      <c r="H22" s="8">
        <v>4506.37799256</v>
      </c>
      <c r="I22" s="8" t="str">
        <f>IF(ISNUMBER(H22/H26),H22/H26,0)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4519.99392282</v>
      </c>
      <c r="M22" s="8" t="str">
        <f>IF(ISNUMBER(L22/L26),L22/L26,0)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26557</v>
      </c>
      <c r="E23" s="19">
        <v>2</v>
      </c>
      <c r="F23" s="17">
        <v>2200.76668722</v>
      </c>
      <c r="G23" s="8" t="str">
        <f>IF(ISNUMBER(F23/F26),F23/F26,0)</f>
        <v>0</v>
      </c>
      <c r="H23" s="8">
        <v>2145.9558529</v>
      </c>
      <c r="I23" s="8" t="str">
        <f>IF(ISNUMBER(H23/H26),H23/H26,0)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1976.08136665</v>
      </c>
      <c r="M23" s="8" t="str">
        <f>IF(ISNUMBER(L23/L26),L23/L26,0)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5</v>
      </c>
      <c r="D24" s="19">
        <v>2613</v>
      </c>
      <c r="E24" s="19">
        <v>22</v>
      </c>
      <c r="F24" s="17">
        <v>659.71453438</v>
      </c>
      <c r="G24" s="8" t="str">
        <f>IF(ISNUMBER(F24/F26),F24/F26,0)</f>
        <v>0</v>
      </c>
      <c r="H24" s="8">
        <v>654.65385265</v>
      </c>
      <c r="I24" s="8" t="str">
        <f>IF(ISNUMBER(H24/H26),H24/H26,0)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4639.730907810001</v>
      </c>
      <c r="M24" s="8" t="str">
        <f>IF(ISNUMBER(L24/L26),L24/L26,0)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635.2728689099998</v>
      </c>
      <c r="G25" s="8" t="str">
        <f>IF(ISNUMBER(F25/F26),F25/F26,0)</f>
        <v>0</v>
      </c>
      <c r="H25" s="8">
        <v>625.2770259999999</v>
      </c>
      <c r="I25" s="8" t="str">
        <f>IF(ISNUMBER(H25/H26),H25/H26,0)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IF(ISNUMBER(L25/L26),L25/L26,0)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4"/>
      <c r="B26" s="18" t="s">
        <v>35</v>
      </c>
      <c r="C26" s="18" t="str">
        <f>SUM(C8:C25)</f>
        <v>0</v>
      </c>
      <c r="D26" s="18" t="str">
        <f>SUM(D8:D25)</f>
        <v>0</v>
      </c>
      <c r="E26" s="18" t="str">
        <f>SUM(E8:E25)</f>
        <v>0</v>
      </c>
      <c r="F26" s="20" t="str">
        <f>SUM(F8:F25)</f>
        <v>0</v>
      </c>
      <c r="G26" s="9" t="str">
        <f>SUM(G8:G25)</f>
        <v>0</v>
      </c>
      <c r="H26" s="9" t="str">
        <f>SUM(H8:H25)</f>
        <v>0</v>
      </c>
      <c r="I26" s="9" t="str">
        <f>SUM(I8:I25)</f>
        <v>0</v>
      </c>
      <c r="J26" s="9" t="str">
        <f>F26-H26</f>
        <v>0</v>
      </c>
      <c r="K26" s="9" t="str">
        <f>IF(AND(H26=0,F26=0),"0.00",IF(H26=0,"New",(IF(ISNUMBER(J26/H26),J26/H26,0))))</f>
        <v>0</v>
      </c>
      <c r="L26" s="9" t="str">
        <f>SUM(L8:L25)</f>
        <v>0</v>
      </c>
      <c r="M26" s="9" t="str">
        <f>SUM(M8:M25)</f>
        <v>0</v>
      </c>
      <c r="N26" s="9" t="str">
        <f>F26-L26</f>
        <v>0</v>
      </c>
      <c r="O26" s="9" t="str">
        <f>IF(AND(L26=0,F26=0),"0.00",IF(L26=0,"New",(IF(ISNUMBER(N26/L26),N26/L26,0))))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6">
    <cfRule type="cellIs" dxfId="0" priority="1" operator="lessThan">
      <formula>0</formula>
    </cfRule>
  </conditionalFormatting>
  <conditionalFormatting sqref="C8:C26">
    <cfRule type="cellIs" dxfId="1" priority="2" operator="greaterThanOrEqual">
      <formula>0</formula>
    </cfRule>
  </conditionalFormatting>
  <conditionalFormatting sqref="D8:D26">
    <cfRule type="cellIs" dxfId="0" priority="3" operator="lessThan">
      <formula>0</formula>
    </cfRule>
  </conditionalFormatting>
  <conditionalFormatting sqref="D8:D26">
    <cfRule type="cellIs" dxfId="1" priority="4" operator="greaterThanOrEqual">
      <formula>0</formula>
    </cfRule>
  </conditionalFormatting>
  <conditionalFormatting sqref="E8:E26">
    <cfRule type="cellIs" dxfId="0" priority="5" operator="lessThan">
      <formula>0</formula>
    </cfRule>
  </conditionalFormatting>
  <conditionalFormatting sqref="E8:E26">
    <cfRule type="cellIs" dxfId="1" priority="6" operator="greaterThanOrEqual">
      <formula>0</formula>
    </cfRule>
  </conditionalFormatting>
  <conditionalFormatting sqref="F8:F26">
    <cfRule type="cellIs" dxfId="2" priority="7" operator="lessThan">
      <formula>0</formula>
    </cfRule>
  </conditionalFormatting>
  <conditionalFormatting sqref="F8:F26">
    <cfRule type="cellIs" dxfId="3" priority="8" operator="greaterThanOrEqual">
      <formula>0</formula>
    </cfRule>
  </conditionalFormatting>
  <conditionalFormatting sqref="G8:G26">
    <cfRule type="cellIs" dxfId="4" priority="9" operator="lessThan">
      <formula>0</formula>
    </cfRule>
  </conditionalFormatting>
  <conditionalFormatting sqref="G8:G26">
    <cfRule type="cellIs" dxfId="5" priority="10" operator="greaterThanOrEqual">
      <formula>0</formula>
    </cfRule>
  </conditionalFormatting>
  <conditionalFormatting sqref="H8:H26">
    <cfRule type="cellIs" dxfId="2" priority="11" operator="lessThan">
      <formula>0</formula>
    </cfRule>
  </conditionalFormatting>
  <conditionalFormatting sqref="H8:H26">
    <cfRule type="cellIs" dxfId="3" priority="12" operator="greaterThanOrEqual">
      <formula>0</formula>
    </cfRule>
  </conditionalFormatting>
  <conditionalFormatting sqref="I8:I26">
    <cfRule type="cellIs" dxfId="4" priority="13" operator="lessThan">
      <formula>0</formula>
    </cfRule>
  </conditionalFormatting>
  <conditionalFormatting sqref="I8:I26">
    <cfRule type="cellIs" dxfId="5" priority="14" operator="greaterThanOrEqual">
      <formula>0</formula>
    </cfRule>
  </conditionalFormatting>
  <conditionalFormatting sqref="J8:J26">
    <cfRule type="cellIs" dxfId="2" priority="15" operator="lessThan">
      <formula>0</formula>
    </cfRule>
  </conditionalFormatting>
  <conditionalFormatting sqref="J8:J26">
    <cfRule type="cellIs" dxfId="3" priority="16" operator="greaterThanOrEqual">
      <formula>0</formula>
    </cfRule>
  </conditionalFormatting>
  <conditionalFormatting sqref="K8:K26">
    <cfRule type="cellIs" dxfId="4" priority="17" operator="lessThan">
      <formula>0</formula>
    </cfRule>
  </conditionalFormatting>
  <conditionalFormatting sqref="K8:K26">
    <cfRule type="cellIs" dxfId="5" priority="18" operator="greaterThanOrEqual">
      <formula>0</formula>
    </cfRule>
  </conditionalFormatting>
  <conditionalFormatting sqref="L8:L26">
    <cfRule type="cellIs" dxfId="2" priority="19" operator="lessThan">
      <formula>0</formula>
    </cfRule>
  </conditionalFormatting>
  <conditionalFormatting sqref="L8:L26">
    <cfRule type="cellIs" dxfId="3" priority="20" operator="greaterThanOrEqual">
      <formula>0</formula>
    </cfRule>
  </conditionalFormatting>
  <conditionalFormatting sqref="M8:M26">
    <cfRule type="cellIs" dxfId="4" priority="21" operator="lessThan">
      <formula>0</formula>
    </cfRule>
  </conditionalFormatting>
  <conditionalFormatting sqref="M8:M26">
    <cfRule type="cellIs" dxfId="5" priority="22" operator="greaterThanOrEqual">
      <formula>0</formula>
    </cfRule>
  </conditionalFormatting>
  <conditionalFormatting sqref="N8:N26">
    <cfRule type="cellIs" dxfId="2" priority="23" operator="lessThan">
      <formula>0</formula>
    </cfRule>
  </conditionalFormatting>
  <conditionalFormatting sqref="N8:N26">
    <cfRule type="cellIs" dxfId="3" priority="24" operator="greaterThanOrEqual">
      <formula>0</formula>
    </cfRule>
  </conditionalFormatting>
  <conditionalFormatting sqref="O8:O26">
    <cfRule type="cellIs" dxfId="4" priority="25" operator="lessThan">
      <formula>0</formula>
    </cfRule>
  </conditionalFormatting>
  <conditionalFormatting sqref="O8:O26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2026-07-11T23:18:01+07:00</dcterms:created>
  <dcterms:modified xsi:type="dcterms:W3CDTF">2026-07-11T23:18:01+07:00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