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<sst xmlns="http://schemas.openxmlformats.org/spreadsheetml/2006/main" uniqueCount="35">
  <si>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 xml:space="preserve">รายงานแสดงการจัดการกองทุนสำรองเลี้ยงชีพแยกตามรายบริษัทจัดการ </t>
  </si>
  <si>
    <t>ณ 30 เมษายน 2552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</si>
  <si>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</si>
  <si>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</si>
  <si>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</si>
  <si>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</si>
  <si>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</si>
  <si>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</si>
  <si>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</si>
  <si>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เมษายน 2552</t>
  </si>
  <si>
    <t>จำนวนเงินกองทุน
มีนาคม 2552</t>
  </si>
  <si>
    <t>จำนวนเงินกองทุน
เปลี่ยนแปลง</t>
  </si>
  <si>
    <t>จำนวนเงินกองทุน
ธันวาคม 2551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</si>
  <si>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</si>
  <si>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</si>
  <si>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</si>
  <si>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</si>
  <si>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</si>
  <si>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</si>
  <si>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</si>
  <si>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</si>
  <si>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</si>
  <si>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</si>
  <si>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</si>
  <si>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</si>
  <si>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ฟินันซ่า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</si>
  <si>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</si>
  <si>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ยูโอบี (ประเทศไทย)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</si>
  <si>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</si>
  <si>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</si>
  <si>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บริษัทหลักทรัพย์จัดการกองทุน วรรณ จำกัด</t>
  </si>
  <si>
    <t>บริษัทหลักทรัพย์จัดการกองทุน ทหารไทย จำกัด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</si>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</sst>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5"/>
  <sheetViews>
    <sheetView tabSelected="1" workbookViewId="0" showGridLines="true" showRowColHeaders="1">
      <selection activeCell="N25" sqref="N25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42</v>
      </c>
      <c r="D8" s="19">
        <v>185318</v>
      </c>
      <c r="E8" s="19">
        <v>911</v>
      </c>
      <c r="F8" s="17">
        <v>71718.35501920999</v>
      </c>
      <c r="G8" s="8" t="str">
        <f>IF(ISNUMBER(F8/F25),F8/F25,0)</f>
        <v>0</v>
      </c>
      <c r="H8" s="8">
        <v>60108.85074417001</v>
      </c>
      <c r="I8" s="8" t="str">
        <f>IF(ISNUMBER(H8/H25),H8/H25,0)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IF(ISNUMBER(L8/L25),L8/L25,0)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78</v>
      </c>
      <c r="D9" s="19">
        <v>322508</v>
      </c>
      <c r="E9" s="19">
        <v>1920</v>
      </c>
      <c r="F9" s="17">
        <v>66227.61276876001</v>
      </c>
      <c r="G9" s="8" t="str">
        <f>IF(ISNUMBER(F9/F25),F9/F25,0)</f>
        <v>0</v>
      </c>
      <c r="H9" s="8">
        <v>64891.02970475001</v>
      </c>
      <c r="I9" s="8" t="str">
        <f>IF(ISNUMBER(H9/H25),H9/H25,0)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IF(ISNUMBER(L9/L25),L9/L25,0)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33</v>
      </c>
      <c r="D10" s="19">
        <v>93270</v>
      </c>
      <c r="E10" s="19">
        <v>205</v>
      </c>
      <c r="F10" s="17">
        <v>62039.46928151</v>
      </c>
      <c r="G10" s="8" t="str">
        <f>IF(ISNUMBER(F10/F25),F10/F25,0)</f>
        <v>0</v>
      </c>
      <c r="H10" s="8">
        <v>60454.85405442999</v>
      </c>
      <c r="I10" s="8" t="str">
        <f>IF(ISNUMBER(H10/H25),H10/H25,0)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IF(ISNUMBER(L10/L25),L10/L25,0)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43</v>
      </c>
      <c r="D11" s="19">
        <v>171973</v>
      </c>
      <c r="E11" s="19">
        <v>559</v>
      </c>
      <c r="F11" s="17">
        <v>60008.85636371999</v>
      </c>
      <c r="G11" s="8" t="str">
        <f>IF(ISNUMBER(F11/F25),F11/F25,0)</f>
        <v>0</v>
      </c>
      <c r="H11" s="8">
        <v>58966.26183206999</v>
      </c>
      <c r="I11" s="8" t="str">
        <f>IF(ISNUMBER(H11/H25),H11/H25,0)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IF(ISNUMBER(L11/L25),L11/L25,0)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59</v>
      </c>
      <c r="D12" s="19">
        <v>348298</v>
      </c>
      <c r="E12" s="19">
        <v>2400</v>
      </c>
      <c r="F12" s="17">
        <v>59499.94216198001</v>
      </c>
      <c r="G12" s="8" t="str">
        <f>IF(ISNUMBER(F12/F25),F12/F25,0)</f>
        <v>0</v>
      </c>
      <c r="H12" s="8">
        <v>58005.55643891999</v>
      </c>
      <c r="I12" s="8" t="str">
        <f>IF(ISNUMBER(H12/H25),H12/H25,0)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IF(ISNUMBER(L12/L25),L12/L25,0)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14</v>
      </c>
      <c r="D13" s="19">
        <v>92926</v>
      </c>
      <c r="E13" s="19">
        <v>322</v>
      </c>
      <c r="F13" s="17">
        <v>44261.34391824</v>
      </c>
      <c r="G13" s="8" t="str">
        <f>IF(ISNUMBER(F13/F25),F13/F25,0)</f>
        <v>0</v>
      </c>
      <c r="H13" s="8">
        <v>52586.63142018999</v>
      </c>
      <c r="I13" s="8" t="str">
        <f>IF(ISNUMBER(H13/H25),H13/H25,0)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IF(ISNUMBER(L13/L25),L13/L25,0)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42</v>
      </c>
      <c r="D14" s="19">
        <v>182049</v>
      </c>
      <c r="E14" s="19">
        <v>832</v>
      </c>
      <c r="F14" s="17">
        <v>38421.57324576</v>
      </c>
      <c r="G14" s="8" t="str">
        <f>IF(ISNUMBER(F14/F25),F14/F25,0)</f>
        <v>0</v>
      </c>
      <c r="H14" s="8">
        <v>36793.20491305999</v>
      </c>
      <c r="I14" s="8" t="str">
        <f>IF(ISNUMBER(H14/H25),H14/H25,0)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IF(ISNUMBER(L14/L25),L14/L25,0)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26</v>
      </c>
      <c r="D15" s="19">
        <v>106738</v>
      </c>
      <c r="E15" s="19">
        <v>696</v>
      </c>
      <c r="F15" s="17">
        <v>15116.75929423</v>
      </c>
      <c r="G15" s="8" t="str">
        <f>IF(ISNUMBER(F15/F25),F15/F25,0)</f>
        <v>0</v>
      </c>
      <c r="H15" s="8">
        <v>16442.04969714</v>
      </c>
      <c r="I15" s="8" t="str">
        <f>IF(ISNUMBER(H15/H25),H15/H25,0)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IF(ISNUMBER(L15/L25),L15/L25,0)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44</v>
      </c>
      <c r="D16" s="19">
        <v>243566</v>
      </c>
      <c r="E16" s="19">
        <v>374</v>
      </c>
      <c r="F16" s="17">
        <v>12376.04226979</v>
      </c>
      <c r="G16" s="8" t="str">
        <f>IF(ISNUMBER(F16/F25),F16/F25,0)</f>
        <v>0</v>
      </c>
      <c r="H16" s="8">
        <v>12194.74914538</v>
      </c>
      <c r="I16" s="8" t="str">
        <f>IF(ISNUMBER(H16/H25),H16/H25,0)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IF(ISNUMBER(L16/L25),L16/L25,0)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34</v>
      </c>
      <c r="D17" s="19">
        <v>70246</v>
      </c>
      <c r="E17" s="19">
        <v>515</v>
      </c>
      <c r="F17" s="17">
        <v>10805.17512533</v>
      </c>
      <c r="G17" s="8" t="str">
        <f>IF(ISNUMBER(F17/F25),F17/F25,0)</f>
        <v>0</v>
      </c>
      <c r="H17" s="8">
        <v>10627.48604101</v>
      </c>
      <c r="I17" s="8" t="str">
        <f>IF(ISNUMBER(H17/H25),H17/H25,0)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IF(ISNUMBER(L17/L25),L17/L25,0)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8</v>
      </c>
      <c r="D18" s="19">
        <v>25887</v>
      </c>
      <c r="E18" s="19">
        <v>222</v>
      </c>
      <c r="F18" s="17">
        <v>10269.09218164</v>
      </c>
      <c r="G18" s="8" t="str">
        <f>IF(ISNUMBER(F18/F25),F18/F25,0)</f>
        <v>0</v>
      </c>
      <c r="H18" s="8">
        <v>10040.99293004</v>
      </c>
      <c r="I18" s="8" t="str">
        <f>IF(ISNUMBER(H18/H25),H18/H25,0)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IF(ISNUMBER(L18/L25),L18/L25,0)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27</v>
      </c>
      <c r="D19" s="19">
        <v>59972</v>
      </c>
      <c r="E19" s="19">
        <v>434</v>
      </c>
      <c r="F19" s="17">
        <v>7679.72557211</v>
      </c>
      <c r="G19" s="8" t="str">
        <f>IF(ISNUMBER(F19/F25),F19/F25,0)</f>
        <v>0</v>
      </c>
      <c r="H19" s="8">
        <v>9121.460153290001</v>
      </c>
      <c r="I19" s="8" t="str">
        <f>IF(ISNUMBER(H19/H25),H19/H25,0)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IF(ISNUMBER(L19/L25),L19/L25,0)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9</v>
      </c>
      <c r="D20" s="19">
        <v>27783</v>
      </c>
      <c r="E20" s="19">
        <v>21</v>
      </c>
      <c r="F20" s="17">
        <v>6448.136137109999</v>
      </c>
      <c r="G20" s="8" t="str">
        <f>IF(ISNUMBER(F20/F25),F20/F25,0)</f>
        <v>0</v>
      </c>
      <c r="H20" s="8">
        <v>6331.61578739</v>
      </c>
      <c r="I20" s="8" t="str">
        <f>IF(ISNUMBER(H20/H25),H20/H25,0)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IF(ISNUMBER(L20/L25),L20/L25,0)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4</v>
      </c>
      <c r="D21" s="19">
        <v>8682</v>
      </c>
      <c r="E21" s="19">
        <v>6</v>
      </c>
      <c r="F21" s="17">
        <v>4893.41301846</v>
      </c>
      <c r="G21" s="8" t="str">
        <f>IF(ISNUMBER(F21/F25),F21/F25,0)</f>
        <v>0</v>
      </c>
      <c r="H21" s="8">
        <v>4828.91053312</v>
      </c>
      <c r="I21" s="8" t="str">
        <f>IF(ISNUMBER(H21/H25),H21/H25,0)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IF(ISNUMBER(L21/L25),L21/L25,0)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30</v>
      </c>
      <c r="D22" s="19">
        <v>42598</v>
      </c>
      <c r="E22" s="19">
        <v>316</v>
      </c>
      <c r="F22" s="17">
        <v>4374.63101883</v>
      </c>
      <c r="G22" s="8" t="str">
        <f>IF(ISNUMBER(F22/F25),F22/F25,0)</f>
        <v>0</v>
      </c>
      <c r="H22" s="8">
        <v>4347.75163148</v>
      </c>
      <c r="I22" s="8" t="str">
        <f>IF(ISNUMBER(H22/H25),H22/H25,0)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IF(ISNUMBER(L22/L25),L22/L25,0)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22</v>
      </c>
      <c r="D23" s="19">
        <v>36043</v>
      </c>
      <c r="E23" s="19">
        <v>282</v>
      </c>
      <c r="F23" s="17">
        <v>4148.775960620001</v>
      </c>
      <c r="G23" s="8" t="str">
        <f>IF(ISNUMBER(F23/F25),F23/F25,0)</f>
        <v>0</v>
      </c>
      <c r="H23" s="8">
        <v>4056.91988872</v>
      </c>
      <c r="I23" s="8" t="str">
        <f>IF(ISNUMBER(H23/H25),H23/H25,0)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IF(ISNUMBER(L23/L25),L23/L25,0)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1</v>
      </c>
      <c r="D24" s="19">
        <v>31643</v>
      </c>
      <c r="E24" s="19">
        <v>2</v>
      </c>
      <c r="F24" s="17">
        <v>1633.27737258</v>
      </c>
      <c r="G24" s="8" t="str">
        <f>IF(ISNUMBER(F24/F25),F24/F25,0)</f>
        <v>0</v>
      </c>
      <c r="H24" s="8">
        <v>1537.44310907</v>
      </c>
      <c r="I24" s="8" t="str">
        <f>IF(ISNUMBER(H24/H25),H24/H25,0)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IF(ISNUMBER(L24/L25),L24/L25,0)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4"/>
      <c r="B25" s="18" t="s">
        <v>34</v>
      </c>
      <c r="C25" s="18" t="str">
        <f>SUM(C8:C24)</f>
        <v>0</v>
      </c>
      <c r="D25" s="18" t="str">
        <f>SUM(D8:D24)</f>
        <v>0</v>
      </c>
      <c r="E25" s="18" t="str">
        <f>SUM(E8:E24)</f>
        <v>0</v>
      </c>
      <c r="F25" s="20" t="str">
        <f>SUM(F8:F24)</f>
        <v>0</v>
      </c>
      <c r="G25" s="9" t="str">
        <f>SUM(G8:G24)</f>
        <v>0</v>
      </c>
      <c r="H25" s="9" t="str">
        <f>SUM(H8:H24)</f>
        <v>0</v>
      </c>
      <c r="I25" s="9" t="str">
        <f>SUM(I8:I24)</f>
        <v>0</v>
      </c>
      <c r="J25" s="9" t="str">
        <f>F25-H25</f>
        <v>0</v>
      </c>
      <c r="K25" s="9" t="str">
        <f>IF(AND(H25=0,F25=0),"0.00",IF(H25=0,"New",(IF(ISNUMBER(J25/H25),J25/H25,0))))</f>
        <v>0</v>
      </c>
      <c r="L25" s="9" t="str">
        <f>SUM(L8:L24)</f>
        <v>0</v>
      </c>
      <c r="M25" s="9" t="str">
        <f>SUM(M8:M24)</f>
        <v>0</v>
      </c>
      <c r="N25" s="9" t="str">
        <f>F25-L25</f>
        <v>0</v>
      </c>
      <c r="O25" s="9" t="str">
        <f>IF(AND(L25=0,F25=0),"0.00",IF(L25=0,"New",(IF(ISNUMBER(N25/L25),N25/L25,0))))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5">
    <cfRule type="cellIs" dxfId="0" priority="1" operator="lessThan">
      <formula>0</formula>
    </cfRule>
  </conditionalFormatting>
  <conditionalFormatting sqref="C8:C25">
    <cfRule type="cellIs" dxfId="1" priority="2" operator="greaterThanOrEqual">
      <formula>0</formula>
    </cfRule>
  </conditionalFormatting>
  <conditionalFormatting sqref="D8:D25">
    <cfRule type="cellIs" dxfId="0" priority="3" operator="lessThan">
      <formula>0</formula>
    </cfRule>
  </conditionalFormatting>
  <conditionalFormatting sqref="D8:D25">
    <cfRule type="cellIs" dxfId="1" priority="4" operator="greaterThanOrEqual">
      <formula>0</formula>
    </cfRule>
  </conditionalFormatting>
  <conditionalFormatting sqref="E8:E25">
    <cfRule type="cellIs" dxfId="0" priority="5" operator="lessThan">
      <formula>0</formula>
    </cfRule>
  </conditionalFormatting>
  <conditionalFormatting sqref="E8:E25">
    <cfRule type="cellIs" dxfId="1" priority="6" operator="greaterThanOrEqual">
      <formula>0</formula>
    </cfRule>
  </conditionalFormatting>
  <conditionalFormatting sqref="F8:F25">
    <cfRule type="cellIs" dxfId="2" priority="7" operator="lessThan">
      <formula>0</formula>
    </cfRule>
  </conditionalFormatting>
  <conditionalFormatting sqref="F8:F25">
    <cfRule type="cellIs" dxfId="3" priority="8" operator="greaterThanOrEqual">
      <formula>0</formula>
    </cfRule>
  </conditionalFormatting>
  <conditionalFormatting sqref="G8:G25">
    <cfRule type="cellIs" dxfId="4" priority="9" operator="lessThan">
      <formula>0</formula>
    </cfRule>
  </conditionalFormatting>
  <conditionalFormatting sqref="G8:G25">
    <cfRule type="cellIs" dxfId="5" priority="10" operator="greaterThanOrEqual">
      <formula>0</formula>
    </cfRule>
  </conditionalFormatting>
  <conditionalFormatting sqref="H8:H25">
    <cfRule type="cellIs" dxfId="2" priority="11" operator="lessThan">
      <formula>0</formula>
    </cfRule>
  </conditionalFormatting>
  <conditionalFormatting sqref="H8:H25">
    <cfRule type="cellIs" dxfId="3" priority="12" operator="greaterThanOrEqual">
      <formula>0</formula>
    </cfRule>
  </conditionalFormatting>
  <conditionalFormatting sqref="I8:I25">
    <cfRule type="cellIs" dxfId="4" priority="13" operator="lessThan">
      <formula>0</formula>
    </cfRule>
  </conditionalFormatting>
  <conditionalFormatting sqref="I8:I25">
    <cfRule type="cellIs" dxfId="5" priority="14" operator="greaterThanOrEqual">
      <formula>0</formula>
    </cfRule>
  </conditionalFormatting>
  <conditionalFormatting sqref="J8:J25">
    <cfRule type="cellIs" dxfId="2" priority="15" operator="lessThan">
      <formula>0</formula>
    </cfRule>
  </conditionalFormatting>
  <conditionalFormatting sqref="J8:J25">
    <cfRule type="cellIs" dxfId="3" priority="16" operator="greaterThanOrEqual">
      <formula>0</formula>
    </cfRule>
  </conditionalFormatting>
  <conditionalFormatting sqref="K8:K25">
    <cfRule type="cellIs" dxfId="4" priority="17" operator="lessThan">
      <formula>0</formula>
    </cfRule>
  </conditionalFormatting>
  <conditionalFormatting sqref="K8:K25">
    <cfRule type="cellIs" dxfId="5" priority="18" operator="greaterThanOrEqual">
      <formula>0</formula>
    </cfRule>
  </conditionalFormatting>
  <conditionalFormatting sqref="L8:L25">
    <cfRule type="cellIs" dxfId="2" priority="19" operator="lessThan">
      <formula>0</formula>
    </cfRule>
  </conditionalFormatting>
  <conditionalFormatting sqref="L8:L25">
    <cfRule type="cellIs" dxfId="3" priority="20" operator="greaterThanOrEqual">
      <formula>0</formula>
    </cfRule>
  </conditionalFormatting>
  <conditionalFormatting sqref="M8:M25">
    <cfRule type="cellIs" dxfId="4" priority="21" operator="lessThan">
      <formula>0</formula>
    </cfRule>
  </conditionalFormatting>
  <conditionalFormatting sqref="M8:M25">
    <cfRule type="cellIs" dxfId="5" priority="22" operator="greaterThanOrEqual">
      <formula>0</formula>
    </cfRule>
  </conditionalFormatting>
  <conditionalFormatting sqref="N8:N25">
    <cfRule type="cellIs" dxfId="2" priority="23" operator="lessThan">
      <formula>0</formula>
    </cfRule>
  </conditionalFormatting>
  <conditionalFormatting sqref="N8:N25">
    <cfRule type="cellIs" dxfId="3" priority="24" operator="greaterThanOrEqual">
      <formula>0</formula>
    </cfRule>
  </conditionalFormatting>
  <conditionalFormatting sqref="O8:O25">
    <cfRule type="cellIs" dxfId="4" priority="25" operator="lessThan">
      <formula>0</formula>
    </cfRule>
  </conditionalFormatting>
  <conditionalFormatting sqref="O8:O25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2026-10-08T05:35:03+07:00</dcterms:created>
  <dcterms:modified xsi:type="dcterms:W3CDTF">2026-10-08T05:35:03+07:00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