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<sst xmlns="http://schemas.openxmlformats.org/spreadsheetml/2006/main" uniqueCount="36">
  <si>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</si>
  <si>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</si>
  <si>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</si>
  <si>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</si>
  <si>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</si>
  <si>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</si>
  <si>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</si>
  <si>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</si>
  <si>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</si>
  <si>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2553</t>
  </si>
  <si>
    <t>จำนวนเงินกองทุน
มกราคม 2553</t>
  </si>
  <si>
    <t>จำนวนเงินกองทุน
เปลี่ยนแปลง</t>
  </si>
  <si>
    <t>จำนวนเงินกองทุน
ธันวาคม 2552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</si>
  <si>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</si>
  <si>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</si>
  <si>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</si>
  <si>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</si>
  <si>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</si>
  <si>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</si>
  <si>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</si>
  <si>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</si>
  <si>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</si>
  <si>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</si>
  <si>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</si>
  <si>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</si>
  <si>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</si>
  <si>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</si>
  <si>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</si>
  <si>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</si>
  <si>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</si>
  <si>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</si>
  <si>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</si>
  <si>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</si>
  <si>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</si>
  <si>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วรรณ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</si>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</sst>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N26" sqref="N26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54</v>
      </c>
      <c r="D8" s="19">
        <v>200504</v>
      </c>
      <c r="E8" s="19">
        <v>1020</v>
      </c>
      <c r="F8" s="17">
        <v>81981.31940845</v>
      </c>
      <c r="G8" s="8" t="str">
        <f>IF(ISNUMBER(F8/F26),F8/F26,0)</f>
        <v>0</v>
      </c>
      <c r="H8" s="8">
        <v>81057.02671966</v>
      </c>
      <c r="I8" s="8" t="str">
        <f>IF(ISNUMBER(H8/H26),H8/H26,0)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IF(ISNUMBER(L8/L26),L8/L26,0)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72</v>
      </c>
      <c r="D9" s="19">
        <v>377392</v>
      </c>
      <c r="E9" s="19">
        <v>2513</v>
      </c>
      <c r="F9" s="17">
        <v>73093.842022</v>
      </c>
      <c r="G9" s="8" t="str">
        <f>IF(ISNUMBER(F9/F26),F9/F26,0)</f>
        <v>0</v>
      </c>
      <c r="H9" s="8">
        <v>72425.69680303002</v>
      </c>
      <c r="I9" s="8" t="str">
        <f>IF(ISNUMBER(H9/H26),H9/H26,0)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IF(ISNUMBER(L9/L26),L9/L26,0)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73</v>
      </c>
      <c r="D10" s="19">
        <v>331822</v>
      </c>
      <c r="E10" s="19">
        <v>2075</v>
      </c>
      <c r="F10" s="17">
        <v>70535.67535783001</v>
      </c>
      <c r="G10" s="8" t="str">
        <f>IF(ISNUMBER(F10/F26),F10/F26,0)</f>
        <v>0</v>
      </c>
      <c r="H10" s="8">
        <v>69622.45340899999</v>
      </c>
      <c r="I10" s="8" t="str">
        <f>IF(ISNUMBER(H10/H26),H10/H26,0)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IF(ISNUMBER(L10/L26),L10/L26,0)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41</v>
      </c>
      <c r="D11" s="19">
        <v>165923</v>
      </c>
      <c r="E11" s="19">
        <v>539</v>
      </c>
      <c r="F11" s="17">
        <v>66543.81224766</v>
      </c>
      <c r="G11" s="8" t="str">
        <f>IF(ISNUMBER(F11/F26),F11/F26,0)</f>
        <v>0</v>
      </c>
      <c r="H11" s="8">
        <v>65819.44823357</v>
      </c>
      <c r="I11" s="8" t="str">
        <f>IF(ISNUMBER(H11/H26),H11/H26,0)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IF(ISNUMBER(L11/L26),L11/L26,0)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28</v>
      </c>
      <c r="D12" s="19">
        <v>96723</v>
      </c>
      <c r="E12" s="19">
        <v>197</v>
      </c>
      <c r="F12" s="17">
        <v>55373.32405672999</v>
      </c>
      <c r="G12" s="8" t="str">
        <f>IF(ISNUMBER(F12/F26),F12/F26,0)</f>
        <v>0</v>
      </c>
      <c r="H12" s="8">
        <v>54692.79529245001</v>
      </c>
      <c r="I12" s="8" t="str">
        <f>IF(ISNUMBER(H12/H26),H12/H26,0)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IF(ISNUMBER(L12/L26),L12/L26,0)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77484</v>
      </c>
      <c r="E13" s="19">
        <v>332</v>
      </c>
      <c r="F13" s="17">
        <v>43942.69874234001</v>
      </c>
      <c r="G13" s="8" t="str">
        <f>IF(ISNUMBER(F13/F26),F13/F26,0)</f>
        <v>0</v>
      </c>
      <c r="H13" s="8">
        <v>43417.15697777001</v>
      </c>
      <c r="I13" s="8" t="str">
        <f>IF(ISNUMBER(H13/H26),H13/H26,0)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IF(ISNUMBER(L13/L26),L13/L26,0)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39</v>
      </c>
      <c r="D14" s="19">
        <v>208457</v>
      </c>
      <c r="E14" s="19">
        <v>867</v>
      </c>
      <c r="F14" s="17">
        <v>42882.57746031</v>
      </c>
      <c r="G14" s="8" t="str">
        <f>IF(ISNUMBER(F14/F26),F14/F26,0)</f>
        <v>0</v>
      </c>
      <c r="H14" s="8">
        <v>42317.72598935</v>
      </c>
      <c r="I14" s="8" t="str">
        <f>IF(ISNUMBER(H14/H26),H14/H26,0)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IF(ISNUMBER(L14/L26),L14/L26,0)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27</v>
      </c>
      <c r="D15" s="19">
        <v>103072</v>
      </c>
      <c r="E15" s="19">
        <v>698</v>
      </c>
      <c r="F15" s="17">
        <v>16970.57819651</v>
      </c>
      <c r="G15" s="8" t="str">
        <f>IF(ISNUMBER(F15/F26),F15/F26,0)</f>
        <v>0</v>
      </c>
      <c r="H15" s="8">
        <v>16829.88024588</v>
      </c>
      <c r="I15" s="8" t="str">
        <f>IF(ISNUMBER(H15/H26),H15/H26,0)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IF(ISNUMBER(L15/L26),L15/L26,0)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36</v>
      </c>
      <c r="D16" s="19">
        <v>80539</v>
      </c>
      <c r="E16" s="19">
        <v>672</v>
      </c>
      <c r="F16" s="17">
        <v>13437.15087917</v>
      </c>
      <c r="G16" s="8" t="str">
        <f>IF(ISNUMBER(F16/F26),F16/F26,0)</f>
        <v>0</v>
      </c>
      <c r="H16" s="8">
        <v>13245.69942126</v>
      </c>
      <c r="I16" s="8" t="str">
        <f>IF(ISNUMBER(H16/H26),H16/H26,0)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IF(ISNUMBER(L16/L26),L16/L26,0)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39</v>
      </c>
      <c r="D17" s="19">
        <v>210156</v>
      </c>
      <c r="E17" s="19">
        <v>346</v>
      </c>
      <c r="F17" s="17">
        <v>11571.6688127</v>
      </c>
      <c r="G17" s="8" t="str">
        <f>IF(ISNUMBER(F17/F26),F17/F26,0)</f>
        <v>0</v>
      </c>
      <c r="H17" s="8">
        <v>11620.75979906</v>
      </c>
      <c r="I17" s="8" t="str">
        <f>IF(ISNUMBER(H17/H26),H17/H26,0)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IF(ISNUMBER(L17/L26),L17/L26,0)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31813</v>
      </c>
      <c r="E18" s="19">
        <v>228</v>
      </c>
      <c r="F18" s="17">
        <v>10392.81009995</v>
      </c>
      <c r="G18" s="8" t="str">
        <f>IF(ISNUMBER(F18/F26),F18/F26,0)</f>
        <v>0</v>
      </c>
      <c r="H18" s="8">
        <v>10337.22634089</v>
      </c>
      <c r="I18" s="8" t="str">
        <f>IF(ISNUMBER(H18/H26),H18/H26,0)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IF(ISNUMBER(L18/L26),L18/L26,0)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21</v>
      </c>
      <c r="D19" s="19">
        <v>63403</v>
      </c>
      <c r="E19" s="19">
        <v>278</v>
      </c>
      <c r="F19" s="17">
        <v>7995.901457219999</v>
      </c>
      <c r="G19" s="8" t="str">
        <f>IF(ISNUMBER(F19/F26),F19/F26,0)</f>
        <v>0</v>
      </c>
      <c r="H19" s="8">
        <v>7937.698311890001</v>
      </c>
      <c r="I19" s="8" t="str">
        <f>IF(ISNUMBER(H19/H26),H19/H26,0)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IF(ISNUMBER(L19/L26),L19/L26,0)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29254</v>
      </c>
      <c r="E20" s="19">
        <v>33</v>
      </c>
      <c r="F20" s="17">
        <v>7424.389893770001</v>
      </c>
      <c r="G20" s="8" t="str">
        <f>IF(ISNUMBER(F20/F26),F20/F26,0)</f>
        <v>0</v>
      </c>
      <c r="H20" s="8">
        <v>7410.932031329999</v>
      </c>
      <c r="I20" s="8" t="str">
        <f>IF(ISNUMBER(H20/H26),H20/H26,0)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7402.749794439999</v>
      </c>
      <c r="M20" s="8" t="str">
        <f>IF(ISNUMBER(L20/L26),L20/L26,0)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25</v>
      </c>
      <c r="D21" s="19">
        <v>53228</v>
      </c>
      <c r="E21" s="19">
        <v>406</v>
      </c>
      <c r="F21" s="17">
        <v>7352.1671507</v>
      </c>
      <c r="G21" s="8" t="str">
        <f>IF(ISNUMBER(F21/F26),F21/F26,0)</f>
        <v>0</v>
      </c>
      <c r="H21" s="8">
        <v>7266.19706481</v>
      </c>
      <c r="I21" s="8" t="str">
        <f>IF(ISNUMBER(H21/H26),H21/H26,0)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7367.25324465</v>
      </c>
      <c r="M21" s="8" t="str">
        <f>IF(ISNUMBER(L21/L26),L21/L26,0)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22</v>
      </c>
      <c r="D22" s="19">
        <v>34324</v>
      </c>
      <c r="E22" s="19">
        <v>272</v>
      </c>
      <c r="F22" s="17">
        <v>4507.691843759999</v>
      </c>
      <c r="G22" s="8" t="str">
        <f>IF(ISNUMBER(F22/F26),F22/F26,0)</f>
        <v>0</v>
      </c>
      <c r="H22" s="8">
        <v>4485.51705751</v>
      </c>
      <c r="I22" s="8" t="str">
        <f>IF(ISNUMBER(H22/H26),H22/H26,0)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IF(ISNUMBER(L22/L26),L22/L26,0)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28525</v>
      </c>
      <c r="E23" s="19">
        <v>2</v>
      </c>
      <c r="F23" s="17">
        <v>2016.94474951</v>
      </c>
      <c r="G23" s="8" t="str">
        <f>IF(ISNUMBER(F23/F26),F23/F26,0)</f>
        <v>0</v>
      </c>
      <c r="H23" s="8">
        <v>1990.62860858</v>
      </c>
      <c r="I23" s="8" t="str">
        <f>IF(ISNUMBER(H23/H26),H23/H26,0)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IF(ISNUMBER(L23/L26),L23/L26,0)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0</v>
      </c>
      <c r="D24" s="19">
        <v>0</v>
      </c>
      <c r="E24" s="19">
        <v>0</v>
      </c>
      <c r="F24" s="17">
        <v>595.3119305700001</v>
      </c>
      <c r="G24" s="8" t="str">
        <f>IF(ISNUMBER(F24/F26),F24/F26,0)</f>
        <v>0</v>
      </c>
      <c r="H24" s="8">
        <v>583.0241119</v>
      </c>
      <c r="I24" s="8" t="str">
        <f>IF(ISNUMBER(H24/H26),H24/H26,0)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IF(ISNUMBER(L24/L26),L24/L26,0)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5</v>
      </c>
      <c r="D25" s="19">
        <v>1609</v>
      </c>
      <c r="E25" s="19">
        <v>11</v>
      </c>
      <c r="F25" s="17">
        <v>471.52925988</v>
      </c>
      <c r="G25" s="8" t="str">
        <f>IF(ISNUMBER(F25/F26),F25/F26,0)</f>
        <v>0</v>
      </c>
      <c r="H25" s="8">
        <v>471.8478978800001</v>
      </c>
      <c r="I25" s="8" t="str">
        <f>IF(ISNUMBER(H25/H26),H25/H26,0)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4639.730907810001</v>
      </c>
      <c r="M25" s="8" t="str">
        <f>IF(ISNUMBER(L25/L26),L25/L26,0)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4"/>
      <c r="B26" s="18" t="s">
        <v>35</v>
      </c>
      <c r="C26" s="18" t="str">
        <f>SUM(C8:C25)</f>
        <v>0</v>
      </c>
      <c r="D26" s="18" t="str">
        <f>SUM(D8:D25)</f>
        <v>0</v>
      </c>
      <c r="E26" s="18" t="str">
        <f>SUM(E8:E25)</f>
        <v>0</v>
      </c>
      <c r="F26" s="20" t="str">
        <f>SUM(F8:F25)</f>
        <v>0</v>
      </c>
      <c r="G26" s="9" t="str">
        <f>SUM(G8:G25)</f>
        <v>0</v>
      </c>
      <c r="H26" s="9" t="str">
        <f>SUM(H8:H25)</f>
        <v>0</v>
      </c>
      <c r="I26" s="9" t="str">
        <f>SUM(I8:I25)</f>
        <v>0</v>
      </c>
      <c r="J26" s="9" t="str">
        <f>F26-H26</f>
        <v>0</v>
      </c>
      <c r="K26" s="9" t="str">
        <f>IF(AND(H26=0,F26=0),"0.00",IF(H26=0,"New",(IF(ISNUMBER(J26/H26),J26/H26,0))))</f>
        <v>0</v>
      </c>
      <c r="L26" s="9" t="str">
        <f>SUM(L8:L25)</f>
        <v>0</v>
      </c>
      <c r="M26" s="9" t="str">
        <f>SUM(M8:M25)</f>
        <v>0</v>
      </c>
      <c r="N26" s="9" t="str">
        <f>F26-L26</f>
        <v>0</v>
      </c>
      <c r="O26" s="9" t="str">
        <f>IF(AND(L26=0,F26=0),"0.00",IF(L26=0,"New",(IF(ISNUMBER(N26/L26),N26/L26,0))))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6">
    <cfRule type="cellIs" dxfId="0" priority="1" operator="lessThan">
      <formula>0</formula>
    </cfRule>
  </conditionalFormatting>
  <conditionalFormatting sqref="C8:C26">
    <cfRule type="cellIs" dxfId="1" priority="2" operator="greaterThanOrEqual">
      <formula>0</formula>
    </cfRule>
  </conditionalFormatting>
  <conditionalFormatting sqref="D8:D26">
    <cfRule type="cellIs" dxfId="0" priority="3" operator="lessThan">
      <formula>0</formula>
    </cfRule>
  </conditionalFormatting>
  <conditionalFormatting sqref="D8:D26">
    <cfRule type="cellIs" dxfId="1" priority="4" operator="greaterThanOrEqual">
      <formula>0</formula>
    </cfRule>
  </conditionalFormatting>
  <conditionalFormatting sqref="E8:E26">
    <cfRule type="cellIs" dxfId="0" priority="5" operator="lessThan">
      <formula>0</formula>
    </cfRule>
  </conditionalFormatting>
  <conditionalFormatting sqref="E8:E26">
    <cfRule type="cellIs" dxfId="1" priority="6" operator="greaterThanOrEqual">
      <formula>0</formula>
    </cfRule>
  </conditionalFormatting>
  <conditionalFormatting sqref="F8:F26">
    <cfRule type="cellIs" dxfId="2" priority="7" operator="lessThan">
      <formula>0</formula>
    </cfRule>
  </conditionalFormatting>
  <conditionalFormatting sqref="F8:F26">
    <cfRule type="cellIs" dxfId="3" priority="8" operator="greaterThanOrEqual">
      <formula>0</formula>
    </cfRule>
  </conditionalFormatting>
  <conditionalFormatting sqref="G8:G26">
    <cfRule type="cellIs" dxfId="4" priority="9" operator="lessThan">
      <formula>0</formula>
    </cfRule>
  </conditionalFormatting>
  <conditionalFormatting sqref="G8:G26">
    <cfRule type="cellIs" dxfId="5" priority="10" operator="greaterThanOrEqual">
      <formula>0</formula>
    </cfRule>
  </conditionalFormatting>
  <conditionalFormatting sqref="H8:H26">
    <cfRule type="cellIs" dxfId="2" priority="11" operator="lessThan">
      <formula>0</formula>
    </cfRule>
  </conditionalFormatting>
  <conditionalFormatting sqref="H8:H26">
    <cfRule type="cellIs" dxfId="3" priority="12" operator="greaterThanOrEqual">
      <formula>0</formula>
    </cfRule>
  </conditionalFormatting>
  <conditionalFormatting sqref="I8:I26">
    <cfRule type="cellIs" dxfId="4" priority="13" operator="lessThan">
      <formula>0</formula>
    </cfRule>
  </conditionalFormatting>
  <conditionalFormatting sqref="I8:I26">
    <cfRule type="cellIs" dxfId="5" priority="14" operator="greaterThanOrEqual">
      <formula>0</formula>
    </cfRule>
  </conditionalFormatting>
  <conditionalFormatting sqref="J8:J26">
    <cfRule type="cellIs" dxfId="2" priority="15" operator="lessThan">
      <formula>0</formula>
    </cfRule>
  </conditionalFormatting>
  <conditionalFormatting sqref="J8:J26">
    <cfRule type="cellIs" dxfId="3" priority="16" operator="greaterThanOrEqual">
      <formula>0</formula>
    </cfRule>
  </conditionalFormatting>
  <conditionalFormatting sqref="K8:K26">
    <cfRule type="cellIs" dxfId="4" priority="17" operator="lessThan">
      <formula>0</formula>
    </cfRule>
  </conditionalFormatting>
  <conditionalFormatting sqref="K8:K26">
    <cfRule type="cellIs" dxfId="5" priority="18" operator="greaterThanOrEqual">
      <formula>0</formula>
    </cfRule>
  </conditionalFormatting>
  <conditionalFormatting sqref="L8:L26">
    <cfRule type="cellIs" dxfId="2" priority="19" operator="lessThan">
      <formula>0</formula>
    </cfRule>
  </conditionalFormatting>
  <conditionalFormatting sqref="L8:L26">
    <cfRule type="cellIs" dxfId="3" priority="20" operator="greaterThanOrEqual">
      <formula>0</formula>
    </cfRule>
  </conditionalFormatting>
  <conditionalFormatting sqref="M8:M26">
    <cfRule type="cellIs" dxfId="4" priority="21" operator="lessThan">
      <formula>0</formula>
    </cfRule>
  </conditionalFormatting>
  <conditionalFormatting sqref="M8:M26">
    <cfRule type="cellIs" dxfId="5" priority="22" operator="greaterThanOrEqual">
      <formula>0</formula>
    </cfRule>
  </conditionalFormatting>
  <conditionalFormatting sqref="N8:N26">
    <cfRule type="cellIs" dxfId="2" priority="23" operator="lessThan">
      <formula>0</formula>
    </cfRule>
  </conditionalFormatting>
  <conditionalFormatting sqref="N8:N26">
    <cfRule type="cellIs" dxfId="3" priority="24" operator="greaterThanOrEqual">
      <formula>0</formula>
    </cfRule>
  </conditionalFormatting>
  <conditionalFormatting sqref="O8:O26">
    <cfRule type="cellIs" dxfId="4" priority="25" operator="lessThan">
      <formula>0</formula>
    </cfRule>
  </conditionalFormatting>
  <conditionalFormatting sqref="O8:O26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2026-10-07T20:07:23+07:00</dcterms:created>
  <dcterms:modified xsi:type="dcterms:W3CDTF">2026-10-07T20:07:23+07:00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