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ec_201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<sst xmlns="http://schemas.openxmlformats.org/spreadsheetml/2006/main" uniqueCount="38">
  <si>
    <t xml:space="preserve">รายงานแสดงการจัดการกองทุนสำรองเลี้ยงชีพแยกตามรายบริษัทจัดการ </t>
  </si>
  <si>
    <t>ณ 31 ธันวาคม 2556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</si>
  <si>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</si>
  <si>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</si>
  <si>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</si>
  <si>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</si>
  <si>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</si>
  <si>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</si>
  <si>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</si>
  <si>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ธันวาคม 2556</t>
  </si>
  <si>
    <t>จำนวนเงินกองทุน
พฤศจิกายน 2556</t>
  </si>
  <si>
    <t>จำนวนเงินกองทุน
เปลี่ยนแปลง</t>
  </si>
  <si>
    <t>จำนวนเงินกองทุน
ธันวาคม 2555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</si>
  <si>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</si>
  <si>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</si>
  <si>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</si>
  <si>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</si>
  <si>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</si>
  <si>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ทิสโก้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</si>
  <si>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</si>
  <si>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</si>
  <si>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กรุงไทย จำกัด  (มหาชน)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</si>
  <si>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</si>
  <si>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</si>
  <si>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</si>
  <si>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</si>
  <si>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</si>
  <si>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</si>
  <si>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</si>
  <si>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>บริษัทหลักทรัพย์จัดการกองทุน ธนชาต จำกัด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</si>
  <si>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</si>
  <si>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</si>
  <si>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</si>
  <si>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</si>
  <si>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ไอเอ็นจี (ประเทศไทย)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</si>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</sst>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8"/>
  <sheetViews>
    <sheetView tabSelected="1" workbookViewId="0" showGridLines="true" showRowColHeaders="1">
      <selection activeCell="N28" sqref="N28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75</v>
      </c>
      <c r="D8" s="19">
        <v>459600</v>
      </c>
      <c r="E8" s="19">
        <v>2801</v>
      </c>
      <c r="F8" s="17">
        <v>152665.80453951</v>
      </c>
      <c r="G8" s="8" t="str">
        <f>IF(ISNUMBER(F8/F28),F8/F28,0)</f>
        <v>0</v>
      </c>
      <c r="H8" s="8">
        <v>153004.04526898</v>
      </c>
      <c r="I8" s="8" t="str">
        <f>IF(ISNUMBER(H8/H28),H8/H28,0)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153546.41668181</v>
      </c>
      <c r="M8" s="8" t="str">
        <f>IF(ISNUMBER(L8/L28),L8/L28,0)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73</v>
      </c>
      <c r="D9" s="19">
        <v>532432</v>
      </c>
      <c r="E9" s="19">
        <v>3459</v>
      </c>
      <c r="F9" s="17">
        <v>102694.50122818</v>
      </c>
      <c r="G9" s="8" t="str">
        <f>IF(ISNUMBER(F9/F28),F9/F28,0)</f>
        <v>0</v>
      </c>
      <c r="H9" s="8">
        <v>101905.67012408</v>
      </c>
      <c r="I9" s="8" t="str">
        <f>IF(ISNUMBER(H9/H28),H9/H28,0)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95316.27040225</v>
      </c>
      <c r="M9" s="8" t="str">
        <f>IF(ISNUMBER(L9/L28),L9/L28,0)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30</v>
      </c>
      <c r="D10" s="19">
        <v>202064</v>
      </c>
      <c r="E10" s="19">
        <v>548</v>
      </c>
      <c r="F10" s="17">
        <v>102152.28963675</v>
      </c>
      <c r="G10" s="8" t="str">
        <f>IF(ISNUMBER(F10/F28),F10/F28,0)</f>
        <v>0</v>
      </c>
      <c r="H10" s="8">
        <v>102578.86353985</v>
      </c>
      <c r="I10" s="8" t="str">
        <f>IF(ISNUMBER(H10/H28),H10/H28,0)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107762.90332882</v>
      </c>
      <c r="M10" s="8" t="str">
        <f>IF(ISNUMBER(L10/L28),L10/L28,0)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45</v>
      </c>
      <c r="D11" s="19">
        <v>415151</v>
      </c>
      <c r="E11" s="19">
        <v>1753</v>
      </c>
      <c r="F11" s="17">
        <v>84460.75962488998</v>
      </c>
      <c r="G11" s="8" t="str">
        <f>IF(ISNUMBER(F11/F28),F11/F28,0)</f>
        <v>0</v>
      </c>
      <c r="H11" s="8">
        <v>83810.37893229</v>
      </c>
      <c r="I11" s="8" t="str">
        <f>IF(ISNUMBER(H11/H28),H11/H28,0)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71605.94785473</v>
      </c>
      <c r="M11" s="8" t="str">
        <f>IF(ISNUMBER(L11/L28),L11/L28,0)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30</v>
      </c>
      <c r="D12" s="19">
        <v>71403</v>
      </c>
      <c r="E12" s="19">
        <v>285</v>
      </c>
      <c r="F12" s="17">
        <v>72570.36281504999</v>
      </c>
      <c r="G12" s="8" t="str">
        <f>IF(ISNUMBER(F12/F28),F12/F28,0)</f>
        <v>0</v>
      </c>
      <c r="H12" s="8">
        <v>72239.86613057001</v>
      </c>
      <c r="I12" s="8" t="str">
        <f>IF(ISNUMBER(H12/H28),H12/H28,0)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73507.17377174999</v>
      </c>
      <c r="M12" s="8" t="str">
        <f>IF(ISNUMBER(L12/L28),L12/L28,0)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18</v>
      </c>
      <c r="D13" s="19">
        <v>117709</v>
      </c>
      <c r="E13" s="19">
        <v>583</v>
      </c>
      <c r="F13" s="17">
        <v>63561.19584085999</v>
      </c>
      <c r="G13" s="8" t="str">
        <f>IF(ISNUMBER(F13/F28),F13/F28,0)</f>
        <v>0</v>
      </c>
      <c r="H13" s="8">
        <v>63988.34687848001</v>
      </c>
      <c r="I13" s="8" t="str">
        <f>IF(ISNUMBER(H13/H28),H13/H28,0)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10102.4220965</v>
      </c>
      <c r="M13" s="8" t="str">
        <f>IF(ISNUMBER(L13/L28),L13/L28,0)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39</v>
      </c>
      <c r="D14" s="19">
        <v>225987</v>
      </c>
      <c r="E14" s="19">
        <v>1261</v>
      </c>
      <c r="F14" s="17">
        <v>58930.7180295</v>
      </c>
      <c r="G14" s="8" t="str">
        <f>IF(ISNUMBER(F14/F28),F14/F28,0)</f>
        <v>0</v>
      </c>
      <c r="H14" s="8">
        <v>58619.05707189</v>
      </c>
      <c r="I14" s="8" t="str">
        <f>IF(ISNUMBER(H14/H28),H14/H28,0)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36943.68438086</v>
      </c>
      <c r="M14" s="8" t="str">
        <f>IF(ISNUMBER(L14/L28),L14/L28,0)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17</v>
      </c>
      <c r="D15" s="19">
        <v>122031</v>
      </c>
      <c r="E15" s="19">
        <v>1096</v>
      </c>
      <c r="F15" s="17">
        <v>22092.74622377</v>
      </c>
      <c r="G15" s="8" t="str">
        <f>IF(ISNUMBER(F15/F28),F15/F28,0)</f>
        <v>0</v>
      </c>
      <c r="H15" s="8">
        <v>21960.79736704</v>
      </c>
      <c r="I15" s="8" t="str">
        <f>IF(ISNUMBER(H15/H28),H15/H28,0)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20968.14174095</v>
      </c>
      <c r="M15" s="8" t="str">
        <f>IF(ISNUMBER(L15/L28),L15/L28,0)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24</v>
      </c>
      <c r="D16" s="19">
        <v>91107</v>
      </c>
      <c r="E16" s="19">
        <v>653</v>
      </c>
      <c r="F16" s="17">
        <v>22017.69733783</v>
      </c>
      <c r="G16" s="8" t="str">
        <f>IF(ISNUMBER(F16/F28),F16/F28,0)</f>
        <v>0</v>
      </c>
      <c r="H16" s="8">
        <v>21925.79757117</v>
      </c>
      <c r="I16" s="8" t="str">
        <f>IF(ISNUMBER(H16/H28),H16/H28,0)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20347.26932617</v>
      </c>
      <c r="M16" s="8" t="str">
        <f>IF(ISNUMBER(L16/L28),L16/L28,0)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15</v>
      </c>
      <c r="D17" s="19">
        <v>66567</v>
      </c>
      <c r="E17" s="19">
        <v>359</v>
      </c>
      <c r="F17" s="17">
        <v>14095.5010636</v>
      </c>
      <c r="G17" s="8" t="str">
        <f>IF(ISNUMBER(F17/F28),F17/F28,0)</f>
        <v>0</v>
      </c>
      <c r="H17" s="8">
        <v>13975.53427948</v>
      </c>
      <c r="I17" s="8" t="str">
        <f>IF(ISNUMBER(H17/H28),H17/H28,0)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12318.99581692</v>
      </c>
      <c r="M17" s="8" t="str">
        <f>IF(ISNUMBER(L17/L28),L17/L28,0)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28</v>
      </c>
      <c r="D18" s="19">
        <v>86783</v>
      </c>
      <c r="E18" s="19">
        <v>315</v>
      </c>
      <c r="F18" s="17">
        <v>14066.70999537</v>
      </c>
      <c r="G18" s="8" t="str">
        <f>IF(ISNUMBER(F18/F28),F18/F28,0)</f>
        <v>0</v>
      </c>
      <c r="H18" s="8">
        <v>13927.80015601</v>
      </c>
      <c r="I18" s="8" t="str">
        <f>IF(ISNUMBER(H18/H28),H18/H28,0)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12775.02149727</v>
      </c>
      <c r="M18" s="8" t="str">
        <f>IF(ISNUMBER(L18/L28),L18/L28,0)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9</v>
      </c>
      <c r="D19" s="19">
        <v>19017</v>
      </c>
      <c r="E19" s="19">
        <v>119</v>
      </c>
      <c r="F19" s="17">
        <v>10965.91116602</v>
      </c>
      <c r="G19" s="8" t="str">
        <f>IF(ISNUMBER(F19/F28),F19/F28,0)</f>
        <v>0</v>
      </c>
      <c r="H19" s="8">
        <v>10883.95002031</v>
      </c>
      <c r="I19" s="8" t="str">
        <f>IF(ISNUMBER(H19/H28),H19/H28,0)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10000.87388469</v>
      </c>
      <c r="M19" s="8" t="str">
        <f>IF(ISNUMBER(L19/L28),L19/L28,0)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15</v>
      </c>
      <c r="D20" s="19">
        <v>49497</v>
      </c>
      <c r="E20" s="19">
        <v>404</v>
      </c>
      <c r="F20" s="17">
        <v>10588.08674074</v>
      </c>
      <c r="G20" s="8" t="str">
        <f>IF(ISNUMBER(F20/F28),F20/F28,0)</f>
        <v>0</v>
      </c>
      <c r="H20" s="8">
        <v>10517.26979833</v>
      </c>
      <c r="I20" s="8" t="str">
        <f>IF(ISNUMBER(H20/H28),H20/H28,0)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9933.94954265</v>
      </c>
      <c r="M20" s="8" t="str">
        <f>IF(ISNUMBER(L20/L28),L20/L28,0)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175421</v>
      </c>
      <c r="E21" s="19">
        <v>330</v>
      </c>
      <c r="F21" s="17">
        <v>9414.169724439998</v>
      </c>
      <c r="G21" s="8" t="str">
        <f>IF(ISNUMBER(F21/F28),F21/F28,0)</f>
        <v>0</v>
      </c>
      <c r="H21" s="8">
        <v>9360.648552589999</v>
      </c>
      <c r="I21" s="8" t="str">
        <f>IF(ISNUMBER(H21/H28),H21/H28,0)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9145.358696989999</v>
      </c>
      <c r="M21" s="8" t="str">
        <f>IF(ISNUMBER(L21/L28),L21/L28,0)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2</v>
      </c>
      <c r="D22" s="19">
        <v>48888</v>
      </c>
      <c r="E22" s="19">
        <v>24</v>
      </c>
      <c r="F22" s="17">
        <v>4411.48503079</v>
      </c>
      <c r="G22" s="8" t="str">
        <f>IF(ISNUMBER(F22/F28),F22/F28,0)</f>
        <v>0</v>
      </c>
      <c r="H22" s="8">
        <v>4345.06696367</v>
      </c>
      <c r="I22" s="8" t="str">
        <f>IF(ISNUMBER(H22/H28),H22/H28,0)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3773.98945077</v>
      </c>
      <c r="M22" s="8" t="str">
        <f>IF(ISNUMBER(L22/L28),L22/L28,0)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3</v>
      </c>
      <c r="D23" s="19">
        <v>3771</v>
      </c>
      <c r="E23" s="19">
        <v>41</v>
      </c>
      <c r="F23" s="17">
        <v>1980.10339896</v>
      </c>
      <c r="G23" s="8" t="str">
        <f>IF(ISNUMBER(F23/F28),F23/F28,0)</f>
        <v>0</v>
      </c>
      <c r="H23" s="8">
        <v>1973.34701693</v>
      </c>
      <c r="I23" s="8" t="str">
        <f>IF(ISNUMBER(H23/H28),H23/H28,0)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979.5340337599999</v>
      </c>
      <c r="M23" s="8" t="str">
        <f>IF(ISNUMBER(L23/L28),L23/L28,0)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12394</v>
      </c>
      <c r="E24" s="19">
        <v>27</v>
      </c>
      <c r="F24" s="17">
        <v>1340.9161558</v>
      </c>
      <c r="G24" s="8" t="str">
        <f>IF(ISNUMBER(F24/F28),F24/F28,0)</f>
        <v>0</v>
      </c>
      <c r="H24" s="8">
        <v>1308.85995668</v>
      </c>
      <c r="I24" s="8" t="str">
        <f>IF(ISNUMBER(H24/H28),H24/H28,0)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816.13561968</v>
      </c>
      <c r="M24" s="8" t="str">
        <f>IF(ISNUMBER(L24/L28),L24/L28,0)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IF(ISNUMBER(F25/F28),F25/F28,0)</f>
        <v>0</v>
      </c>
      <c r="H25" s="8">
        <v>0</v>
      </c>
      <c r="I25" s="8" t="str">
        <f>IF(ISNUMBER(H25/H28),H25/H28,0)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46300.09073393</v>
      </c>
      <c r="M25" s="8" t="str">
        <f>IF(ISNUMBER(L25/L28),L25/L28,0)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IF(ISNUMBER(F26/F28),F26/F28,0)</f>
        <v>0</v>
      </c>
      <c r="H26" s="8">
        <v>0</v>
      </c>
      <c r="I26" s="8" t="str">
        <f>IF(ISNUMBER(H26/H28),H26/H28,0)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IF(ISNUMBER(L26/L28),L26/L28,0)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3">
        <v>20</v>
      </c>
      <c r="B27" s="17" t="s">
        <v>36</v>
      </c>
      <c r="C27" s="19">
        <v>0</v>
      </c>
      <c r="D27" s="19">
        <v>0</v>
      </c>
      <c r="E27" s="19">
        <v>0</v>
      </c>
      <c r="F27" s="17">
        <v>0</v>
      </c>
      <c r="G27" s="8" t="str">
        <f>IF(ISNUMBER(F27/F28),F27/F28,0)</f>
        <v>0</v>
      </c>
      <c r="H27" s="8">
        <v>0</v>
      </c>
      <c r="I27" s="8" t="str">
        <f>IF(ISNUMBER(H27/H28),H27/H28,0)</f>
        <v>0</v>
      </c>
      <c r="J27" s="8" t="str">
        <f>F27-H27</f>
        <v>0</v>
      </c>
      <c r="K27" s="8" t="str">
        <f>IF(AND(H27=0,F27=0),"0.00",IF(H27=0,"New",(IF(ISNUMBER(J27/H27),J27/H27,0))))</f>
        <v>0</v>
      </c>
      <c r="L27" s="8">
        <v>0</v>
      </c>
      <c r="M27" s="8" t="str">
        <f>IF(ISNUMBER(L27/L28),L27/L28,0)</f>
        <v>0</v>
      </c>
      <c r="N27" s="8" t="str">
        <f>F27-L27</f>
        <v>0</v>
      </c>
      <c r="O27" s="8" t="str">
        <f>IF(AND(L27=0,F27=0),"0.00",IF(L27=0,"New",(IF(ISNUMBER(N27/L27),N27/L27,0))))</f>
        <v>0</v>
      </c>
    </row>
    <row r="28" spans="1:40">
      <c r="A28" s="14"/>
      <c r="B28" s="18" t="s">
        <v>37</v>
      </c>
      <c r="C28" s="18" t="str">
        <f>SUM(C8:C27)</f>
        <v>0</v>
      </c>
      <c r="D28" s="18" t="str">
        <f>SUM(D8:D27)</f>
        <v>0</v>
      </c>
      <c r="E28" s="18" t="str">
        <f>SUM(E8:E27)</f>
        <v>0</v>
      </c>
      <c r="F28" s="20" t="str">
        <f>SUM(F8:F27)</f>
        <v>0</v>
      </c>
      <c r="G28" s="9" t="str">
        <f>SUM(G8:G27)</f>
        <v>0</v>
      </c>
      <c r="H28" s="9" t="str">
        <f>SUM(H8:H27)</f>
        <v>0</v>
      </c>
      <c r="I28" s="9" t="str">
        <f>SUM(I8:I27)</f>
        <v>0</v>
      </c>
      <c r="J28" s="9" t="str">
        <f>F28-H28</f>
        <v>0</v>
      </c>
      <c r="K28" s="9" t="str">
        <f>IF(AND(H28=0,F28=0),"0.00",IF(H28=0,"New",(IF(ISNUMBER(J28/H28),J28/H28,0))))</f>
        <v>0</v>
      </c>
      <c r="L28" s="9" t="str">
        <f>SUM(L8:L27)</f>
        <v>0</v>
      </c>
      <c r="M28" s="9" t="str">
        <f>SUM(M8:M27)</f>
        <v>0</v>
      </c>
      <c r="N28" s="9" t="str">
        <f>F28-L28</f>
        <v>0</v>
      </c>
      <c r="O28" s="9" t="str">
        <f>IF(AND(L28=0,F28=0),"0.00",IF(L28=0,"New",(IF(ISNUMBER(N28/L28),N28/L28,0))))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8">
    <cfRule type="cellIs" dxfId="0" priority="1" operator="lessThan">
      <formula>0</formula>
    </cfRule>
  </conditionalFormatting>
  <conditionalFormatting sqref="C8:C28">
    <cfRule type="cellIs" dxfId="1" priority="2" operator="greaterThanOrEqual">
      <formula>0</formula>
    </cfRule>
  </conditionalFormatting>
  <conditionalFormatting sqref="D8:D28">
    <cfRule type="cellIs" dxfId="0" priority="3" operator="lessThan">
      <formula>0</formula>
    </cfRule>
  </conditionalFormatting>
  <conditionalFormatting sqref="D8:D28">
    <cfRule type="cellIs" dxfId="1" priority="4" operator="greaterThanOrEqual">
      <formula>0</formula>
    </cfRule>
  </conditionalFormatting>
  <conditionalFormatting sqref="E8:E28">
    <cfRule type="cellIs" dxfId="0" priority="5" operator="lessThan">
      <formula>0</formula>
    </cfRule>
  </conditionalFormatting>
  <conditionalFormatting sqref="E8:E28">
    <cfRule type="cellIs" dxfId="1" priority="6" operator="greaterThanOrEqual">
      <formula>0</formula>
    </cfRule>
  </conditionalFormatting>
  <conditionalFormatting sqref="F8:F28">
    <cfRule type="cellIs" dxfId="2" priority="7" operator="lessThan">
      <formula>0</formula>
    </cfRule>
  </conditionalFormatting>
  <conditionalFormatting sqref="F8:F28">
    <cfRule type="cellIs" dxfId="3" priority="8" operator="greaterThanOrEqual">
      <formula>0</formula>
    </cfRule>
  </conditionalFormatting>
  <conditionalFormatting sqref="G8:G28">
    <cfRule type="cellIs" dxfId="4" priority="9" operator="lessThan">
      <formula>0</formula>
    </cfRule>
  </conditionalFormatting>
  <conditionalFormatting sqref="G8:G28">
    <cfRule type="cellIs" dxfId="5" priority="10" operator="greaterThanOrEqual">
      <formula>0</formula>
    </cfRule>
  </conditionalFormatting>
  <conditionalFormatting sqref="H8:H28">
    <cfRule type="cellIs" dxfId="2" priority="11" operator="lessThan">
      <formula>0</formula>
    </cfRule>
  </conditionalFormatting>
  <conditionalFormatting sqref="H8:H28">
    <cfRule type="cellIs" dxfId="3" priority="12" operator="greaterThanOrEqual">
      <formula>0</formula>
    </cfRule>
  </conditionalFormatting>
  <conditionalFormatting sqref="I8:I28">
    <cfRule type="cellIs" dxfId="4" priority="13" operator="lessThan">
      <formula>0</formula>
    </cfRule>
  </conditionalFormatting>
  <conditionalFormatting sqref="I8:I28">
    <cfRule type="cellIs" dxfId="5" priority="14" operator="greaterThanOrEqual">
      <formula>0</formula>
    </cfRule>
  </conditionalFormatting>
  <conditionalFormatting sqref="J8:J28">
    <cfRule type="cellIs" dxfId="2" priority="15" operator="lessThan">
      <formula>0</formula>
    </cfRule>
  </conditionalFormatting>
  <conditionalFormatting sqref="J8:J28">
    <cfRule type="cellIs" dxfId="3" priority="16" operator="greaterThanOrEqual">
      <formula>0</formula>
    </cfRule>
  </conditionalFormatting>
  <conditionalFormatting sqref="K8:K28">
    <cfRule type="cellIs" dxfId="4" priority="17" operator="lessThan">
      <formula>0</formula>
    </cfRule>
  </conditionalFormatting>
  <conditionalFormatting sqref="K8:K28">
    <cfRule type="cellIs" dxfId="5" priority="18" operator="greaterThanOrEqual">
      <formula>0</formula>
    </cfRule>
  </conditionalFormatting>
  <conditionalFormatting sqref="L8:L28">
    <cfRule type="cellIs" dxfId="2" priority="19" operator="lessThan">
      <formula>0</formula>
    </cfRule>
  </conditionalFormatting>
  <conditionalFormatting sqref="L8:L28">
    <cfRule type="cellIs" dxfId="3" priority="20" operator="greaterThanOrEqual">
      <formula>0</formula>
    </cfRule>
  </conditionalFormatting>
  <conditionalFormatting sqref="M8:M28">
    <cfRule type="cellIs" dxfId="4" priority="21" operator="lessThan">
      <formula>0</formula>
    </cfRule>
  </conditionalFormatting>
  <conditionalFormatting sqref="M8:M28">
    <cfRule type="cellIs" dxfId="5" priority="22" operator="greaterThanOrEqual">
      <formula>0</formula>
    </cfRule>
  </conditionalFormatting>
  <conditionalFormatting sqref="N8:N28">
    <cfRule type="cellIs" dxfId="2" priority="23" operator="lessThan">
      <formula>0</formula>
    </cfRule>
  </conditionalFormatting>
  <conditionalFormatting sqref="N8:N28">
    <cfRule type="cellIs" dxfId="3" priority="24" operator="greaterThanOrEqual">
      <formula>0</formula>
    </cfRule>
  </conditionalFormatting>
  <conditionalFormatting sqref="O8:O28">
    <cfRule type="cellIs" dxfId="4" priority="25" operator="lessThan">
      <formula>0</formula>
    </cfRule>
  </conditionalFormatting>
  <conditionalFormatting sqref="O8:O28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Dec_2013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2026-10-05T07:35:33+07:00</dcterms:created>
  <dcterms:modified xsi:type="dcterms:W3CDTF">2026-10-05T07:35:33+07:00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