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0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<sst xmlns="http://schemas.openxmlformats.org/spreadsheetml/2006/main" uniqueCount="35">
  <si>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 xml:space="preserve">รายงานแสดงการจัดการกองทุนสำรองเลี้ยงชีพแยกตามรายบริษัทจัดการ </t>
  </si>
  <si>
    <t>ณ 31 ธันวาคม 2552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</si>
  <si>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</si>
  <si>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</si>
  <si>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</si>
  <si>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</si>
  <si>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</si>
  <si>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</si>
  <si>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</si>
  <si>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ธันวาคม 2552</t>
  </si>
  <si>
    <t>จำนวนเงินกองทุน
พฤศจิกายน 2552</t>
  </si>
  <si>
    <t>จำนวนเงินกองทุน
เปลี่ยนแปลง</t>
  </si>
  <si>
    <t>จำนวนเงินกองทุน
ธันวาคม 2551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</si>
  <si>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</si>
  <si>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</si>
  <si>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</si>
  <si>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</si>
  <si>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</si>
  <si>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</si>
  <si>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</si>
  <si>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</si>
  <si>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</si>
  <si>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</si>
  <si>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</si>
  <si>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</si>
  <si>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</si>
  <si>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</si>
  <si>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</si>
  <si>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</si>
  <si>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</si>
  <si>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</si>
  <si>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วรรณ จำกัด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</si>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</sst>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5"/>
  <sheetViews>
    <sheetView tabSelected="1" workbookViewId="0" showGridLines="true" showRowColHeaders="1">
      <selection activeCell="N25" sqref="N25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46</v>
      </c>
      <c r="D8" s="19">
        <v>186969</v>
      </c>
      <c r="E8" s="19">
        <v>971</v>
      </c>
      <c r="F8" s="17">
        <v>73465.56519724001</v>
      </c>
      <c r="G8" s="8" t="str">
        <f>IF(ISNUMBER(F8/F25),F8/F25,0)</f>
        <v>0</v>
      </c>
      <c r="H8" s="8">
        <v>72271.59696984</v>
      </c>
      <c r="I8" s="8" t="str">
        <f>IF(ISNUMBER(H8/H25),H8/H25,0)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IF(ISNUMBER(L8/L25),L8/L25,0)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76</v>
      </c>
      <c r="D9" s="19">
        <v>324825</v>
      </c>
      <c r="E9" s="19">
        <v>2020</v>
      </c>
      <c r="F9" s="17">
        <v>71608.96757248002</v>
      </c>
      <c r="G9" s="8" t="str">
        <f>IF(ISNUMBER(F9/F25),F9/F25,0)</f>
        <v>0</v>
      </c>
      <c r="H9" s="8">
        <v>70134.49449019002</v>
      </c>
      <c r="I9" s="8" t="str">
        <f>IF(ISNUMBER(H9/H25),H9/H25,0)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IF(ISNUMBER(L9/L25),L9/L25,0)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67</v>
      </c>
      <c r="D10" s="19">
        <v>357424</v>
      </c>
      <c r="E10" s="19">
        <v>2451</v>
      </c>
      <c r="F10" s="17">
        <v>70461.35408814998</v>
      </c>
      <c r="G10" s="8" t="str">
        <f>IF(ISNUMBER(F10/F25),F10/F25,0)</f>
        <v>0</v>
      </c>
      <c r="H10" s="8">
        <v>68095.63777208001</v>
      </c>
      <c r="I10" s="8" t="str">
        <f>IF(ISNUMBER(H10/H25),H10/H25,0)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IF(ISNUMBER(L10/L25),L10/L25,0)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32</v>
      </c>
      <c r="D11" s="19">
        <v>88955</v>
      </c>
      <c r="E11" s="19">
        <v>205</v>
      </c>
      <c r="F11" s="17">
        <v>64640.51507268</v>
      </c>
      <c r="G11" s="8" t="str">
        <f>IF(ISNUMBER(F11/F25),F11/F25,0)</f>
        <v>0</v>
      </c>
      <c r="H11" s="8">
        <v>63535.47894755</v>
      </c>
      <c r="I11" s="8" t="str">
        <f>IF(ISNUMBER(H11/H25),H11/H25,0)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IF(ISNUMBER(L11/L25),L11/L25,0)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44</v>
      </c>
      <c r="D12" s="19">
        <v>160590</v>
      </c>
      <c r="E12" s="19">
        <v>538</v>
      </c>
      <c r="F12" s="17">
        <v>61010.11149767</v>
      </c>
      <c r="G12" s="8" t="str">
        <f>IF(ISNUMBER(F12/F25),F12/F25,0)</f>
        <v>0</v>
      </c>
      <c r="H12" s="8">
        <v>60555.09108591001</v>
      </c>
      <c r="I12" s="8" t="str">
        <f>IF(ISNUMBER(H12/H25),H12/H25,0)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IF(ISNUMBER(L12/L25),L12/L25,0)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69421</v>
      </c>
      <c r="E13" s="19">
        <v>329</v>
      </c>
      <c r="F13" s="17">
        <v>46716.86201175</v>
      </c>
      <c r="G13" s="8" t="str">
        <f>IF(ISNUMBER(F13/F25),F13/F25,0)</f>
        <v>0</v>
      </c>
      <c r="H13" s="8">
        <v>45823.93210725</v>
      </c>
      <c r="I13" s="8" t="str">
        <f>IF(ISNUMBER(H13/H25),H13/H25,0)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IF(ISNUMBER(L13/L25),L13/L25,0)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42</v>
      </c>
      <c r="D14" s="19">
        <v>199886</v>
      </c>
      <c r="E14" s="19">
        <v>830</v>
      </c>
      <c r="F14" s="17">
        <v>39290.58369156</v>
      </c>
      <c r="G14" s="8" t="str">
        <f>IF(ISNUMBER(F14/F25),F14/F25,0)</f>
        <v>0</v>
      </c>
      <c r="H14" s="8">
        <v>38424.57771232</v>
      </c>
      <c r="I14" s="8" t="str">
        <f>IF(ISNUMBER(H14/H25),H14/H25,0)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IF(ISNUMBER(L14/L25),L14/L25,0)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27</v>
      </c>
      <c r="D15" s="19">
        <v>103170</v>
      </c>
      <c r="E15" s="19">
        <v>692</v>
      </c>
      <c r="F15" s="17">
        <v>16704.27510919</v>
      </c>
      <c r="G15" s="8" t="str">
        <f>IF(ISNUMBER(F15/F25),F15/F25,0)</f>
        <v>0</v>
      </c>
      <c r="H15" s="8">
        <v>16307.29494735</v>
      </c>
      <c r="I15" s="8" t="str">
        <f>IF(ISNUMBER(H15/H25),H15/H25,0)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IF(ISNUMBER(L15/L25),L15/L25,0)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78826</v>
      </c>
      <c r="E16" s="19">
        <v>633</v>
      </c>
      <c r="F16" s="17">
        <v>13224.88221488</v>
      </c>
      <c r="G16" s="8" t="str">
        <f>IF(ISNUMBER(F16/F25),F16/F25,0)</f>
        <v>0</v>
      </c>
      <c r="H16" s="8">
        <v>12952.86325112</v>
      </c>
      <c r="I16" s="8" t="str">
        <f>IF(ISNUMBER(H16/H25),H16/H25,0)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IF(ISNUMBER(L16/L25),L16/L25,0)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42</v>
      </c>
      <c r="D17" s="19">
        <v>230246</v>
      </c>
      <c r="E17" s="19">
        <v>366</v>
      </c>
      <c r="F17" s="17">
        <v>12801.78825926</v>
      </c>
      <c r="G17" s="8" t="str">
        <f>IF(ISNUMBER(F17/F25),F17/F25,0)</f>
        <v>0</v>
      </c>
      <c r="H17" s="8">
        <v>12585.35419269</v>
      </c>
      <c r="I17" s="8" t="str">
        <f>IF(ISNUMBER(H17/H25),H17/H25,0)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IF(ISNUMBER(L17/L25),L17/L25,0)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7</v>
      </c>
      <c r="D18" s="19">
        <v>24275</v>
      </c>
      <c r="E18" s="19">
        <v>223</v>
      </c>
      <c r="F18" s="17">
        <v>10449.46185646</v>
      </c>
      <c r="G18" s="8" t="str">
        <f>IF(ISNUMBER(F18/F25),F18/F25,0)</f>
        <v>0</v>
      </c>
      <c r="H18" s="8">
        <v>10301.99563204</v>
      </c>
      <c r="I18" s="8" t="str">
        <f>IF(ISNUMBER(H18/H25),H18/H25,0)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IF(ISNUMBER(L18/L25),L18/L25,0)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34</v>
      </c>
      <c r="D19" s="19">
        <v>45563</v>
      </c>
      <c r="E19" s="19">
        <v>376</v>
      </c>
      <c r="F19" s="17">
        <v>7956.769726730001</v>
      </c>
      <c r="G19" s="8" t="str">
        <f>IF(ISNUMBER(F19/F25),F19/F25,0)</f>
        <v>0</v>
      </c>
      <c r="H19" s="8">
        <v>7817.95500812</v>
      </c>
      <c r="I19" s="8" t="str">
        <f>IF(ISNUMBER(H19/H25),H19/H25,0)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IF(ISNUMBER(L19/L25),L19/L25,0)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10</v>
      </c>
      <c r="D20" s="19">
        <v>29715</v>
      </c>
      <c r="E20" s="19">
        <v>27</v>
      </c>
      <c r="F20" s="17">
        <v>7402.749794439999</v>
      </c>
      <c r="G20" s="8" t="str">
        <f>IF(ISNUMBER(F20/F25),F20/F25,0)</f>
        <v>0</v>
      </c>
      <c r="H20" s="8">
        <v>7284.708206480001</v>
      </c>
      <c r="I20" s="8" t="str">
        <f>IF(ISNUMBER(H20/H25),H20/H25,0)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IF(ISNUMBER(L20/L25),L20/L25,0)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26</v>
      </c>
      <c r="D21" s="19">
        <v>55536</v>
      </c>
      <c r="E21" s="19">
        <v>410</v>
      </c>
      <c r="F21" s="17">
        <v>7367.25324465</v>
      </c>
      <c r="G21" s="8" t="str">
        <f>IF(ISNUMBER(F21/F25),F21/F25,0)</f>
        <v>0</v>
      </c>
      <c r="H21" s="8">
        <v>7201.215212950001</v>
      </c>
      <c r="I21" s="8" t="str">
        <f>IF(ISNUMBER(H21/H25),H21/H25,0)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IF(ISNUMBER(L21/L25),L21/L25,0)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4</v>
      </c>
      <c r="D22" s="19">
        <v>8468</v>
      </c>
      <c r="E22" s="19">
        <v>6</v>
      </c>
      <c r="F22" s="17">
        <v>4639.730907810001</v>
      </c>
      <c r="G22" s="8" t="str">
        <f>IF(ISNUMBER(F22/F25),F22/F25,0)</f>
        <v>0</v>
      </c>
      <c r="H22" s="8">
        <v>4590.07323598</v>
      </c>
      <c r="I22" s="8" t="str">
        <f>IF(ISNUMBER(H22/H25),H22/H25,0)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IF(ISNUMBER(L22/L25),L22/L25,0)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22</v>
      </c>
      <c r="D23" s="19">
        <v>34739</v>
      </c>
      <c r="E23" s="19">
        <v>276</v>
      </c>
      <c r="F23" s="17">
        <v>4519.99392282</v>
      </c>
      <c r="G23" s="8" t="str">
        <f>IF(ISNUMBER(F23/F25),F23/F25,0)</f>
        <v>0</v>
      </c>
      <c r="H23" s="8">
        <v>4418.11114659</v>
      </c>
      <c r="I23" s="8" t="str">
        <f>IF(ISNUMBER(H23/H25),H23/H25,0)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IF(ISNUMBER(L23/L25),L23/L25,0)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1</v>
      </c>
      <c r="D24" s="19">
        <v>28973</v>
      </c>
      <c r="E24" s="19">
        <v>2</v>
      </c>
      <c r="F24" s="17">
        <v>1976.08136665</v>
      </c>
      <c r="G24" s="8" t="str">
        <f>IF(ISNUMBER(F24/F25),F24/F25,0)</f>
        <v>0</v>
      </c>
      <c r="H24" s="8">
        <v>1924.03308421</v>
      </c>
      <c r="I24" s="8" t="str">
        <f>IF(ISNUMBER(H24/H25),H24/H25,0)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IF(ISNUMBER(L24/L25),L24/L25,0)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4"/>
      <c r="B25" s="18" t="s">
        <v>34</v>
      </c>
      <c r="C25" s="18" t="str">
        <f>SUM(C8:C24)</f>
        <v>0</v>
      </c>
      <c r="D25" s="18" t="str">
        <f>SUM(D8:D24)</f>
        <v>0</v>
      </c>
      <c r="E25" s="18" t="str">
        <f>SUM(E8:E24)</f>
        <v>0</v>
      </c>
      <c r="F25" s="20" t="str">
        <f>SUM(F8:F24)</f>
        <v>0</v>
      </c>
      <c r="G25" s="9" t="str">
        <f>SUM(G8:G24)</f>
        <v>0</v>
      </c>
      <c r="H25" s="9" t="str">
        <f>SUM(H8:H24)</f>
        <v>0</v>
      </c>
      <c r="I25" s="9" t="str">
        <f>SUM(I8:I24)</f>
        <v>0</v>
      </c>
      <c r="J25" s="9" t="str">
        <f>F25-H25</f>
        <v>0</v>
      </c>
      <c r="K25" s="9" t="str">
        <f>IF(AND(H25=0,F25=0),"0.00",IF(H25=0,"New",(IF(ISNUMBER(J25/H25),J25/H25,0))))</f>
        <v>0</v>
      </c>
      <c r="L25" s="9" t="str">
        <f>SUM(L8:L24)</f>
        <v>0</v>
      </c>
      <c r="M25" s="9" t="str">
        <f>SUM(M8:M24)</f>
        <v>0</v>
      </c>
      <c r="N25" s="9" t="str">
        <f>F25-L25</f>
        <v>0</v>
      </c>
      <c r="O25" s="9" t="str">
        <f>IF(AND(L25=0,F25=0),"0.00",IF(L25=0,"New",(IF(ISNUMBER(N25/L25),N25/L25,0))))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5">
    <cfRule type="cellIs" dxfId="0" priority="1" operator="lessThan">
      <formula>0</formula>
    </cfRule>
  </conditionalFormatting>
  <conditionalFormatting sqref="C8:C25">
    <cfRule type="cellIs" dxfId="1" priority="2" operator="greaterThanOrEqual">
      <formula>0</formula>
    </cfRule>
  </conditionalFormatting>
  <conditionalFormatting sqref="D8:D25">
    <cfRule type="cellIs" dxfId="0" priority="3" operator="lessThan">
      <formula>0</formula>
    </cfRule>
  </conditionalFormatting>
  <conditionalFormatting sqref="D8:D25">
    <cfRule type="cellIs" dxfId="1" priority="4" operator="greaterThanOrEqual">
      <formula>0</formula>
    </cfRule>
  </conditionalFormatting>
  <conditionalFormatting sqref="E8:E25">
    <cfRule type="cellIs" dxfId="0" priority="5" operator="lessThan">
      <formula>0</formula>
    </cfRule>
  </conditionalFormatting>
  <conditionalFormatting sqref="E8:E25">
    <cfRule type="cellIs" dxfId="1" priority="6" operator="greaterThanOrEqual">
      <formula>0</formula>
    </cfRule>
  </conditionalFormatting>
  <conditionalFormatting sqref="F8:F25">
    <cfRule type="cellIs" dxfId="2" priority="7" operator="lessThan">
      <formula>0</formula>
    </cfRule>
  </conditionalFormatting>
  <conditionalFormatting sqref="F8:F25">
    <cfRule type="cellIs" dxfId="3" priority="8" operator="greaterThanOrEqual">
      <formula>0</formula>
    </cfRule>
  </conditionalFormatting>
  <conditionalFormatting sqref="G8:G25">
    <cfRule type="cellIs" dxfId="4" priority="9" operator="lessThan">
      <formula>0</formula>
    </cfRule>
  </conditionalFormatting>
  <conditionalFormatting sqref="G8:G25">
    <cfRule type="cellIs" dxfId="5" priority="10" operator="greaterThanOrEqual">
      <formula>0</formula>
    </cfRule>
  </conditionalFormatting>
  <conditionalFormatting sqref="H8:H25">
    <cfRule type="cellIs" dxfId="2" priority="11" operator="lessThan">
      <formula>0</formula>
    </cfRule>
  </conditionalFormatting>
  <conditionalFormatting sqref="H8:H25">
    <cfRule type="cellIs" dxfId="3" priority="12" operator="greaterThanOrEqual">
      <formula>0</formula>
    </cfRule>
  </conditionalFormatting>
  <conditionalFormatting sqref="I8:I25">
    <cfRule type="cellIs" dxfId="4" priority="13" operator="lessThan">
      <formula>0</formula>
    </cfRule>
  </conditionalFormatting>
  <conditionalFormatting sqref="I8:I25">
    <cfRule type="cellIs" dxfId="5" priority="14" operator="greaterThanOrEqual">
      <formula>0</formula>
    </cfRule>
  </conditionalFormatting>
  <conditionalFormatting sqref="J8:J25">
    <cfRule type="cellIs" dxfId="2" priority="15" operator="lessThan">
      <formula>0</formula>
    </cfRule>
  </conditionalFormatting>
  <conditionalFormatting sqref="J8:J25">
    <cfRule type="cellIs" dxfId="3" priority="16" operator="greaterThanOrEqual">
      <formula>0</formula>
    </cfRule>
  </conditionalFormatting>
  <conditionalFormatting sqref="K8:K25">
    <cfRule type="cellIs" dxfId="4" priority="17" operator="lessThan">
      <formula>0</formula>
    </cfRule>
  </conditionalFormatting>
  <conditionalFormatting sqref="K8:K25">
    <cfRule type="cellIs" dxfId="5" priority="18" operator="greaterThanOrEqual">
      <formula>0</formula>
    </cfRule>
  </conditionalFormatting>
  <conditionalFormatting sqref="L8:L25">
    <cfRule type="cellIs" dxfId="2" priority="19" operator="lessThan">
      <formula>0</formula>
    </cfRule>
  </conditionalFormatting>
  <conditionalFormatting sqref="L8:L25">
    <cfRule type="cellIs" dxfId="3" priority="20" operator="greaterThanOrEqual">
      <formula>0</formula>
    </cfRule>
  </conditionalFormatting>
  <conditionalFormatting sqref="M8:M25">
    <cfRule type="cellIs" dxfId="4" priority="21" operator="lessThan">
      <formula>0</formula>
    </cfRule>
  </conditionalFormatting>
  <conditionalFormatting sqref="M8:M25">
    <cfRule type="cellIs" dxfId="5" priority="22" operator="greaterThanOrEqual">
      <formula>0</formula>
    </cfRule>
  </conditionalFormatting>
  <conditionalFormatting sqref="N8:N25">
    <cfRule type="cellIs" dxfId="2" priority="23" operator="lessThan">
      <formula>0</formula>
    </cfRule>
  </conditionalFormatting>
  <conditionalFormatting sqref="N8:N25">
    <cfRule type="cellIs" dxfId="3" priority="24" operator="greaterThanOrEqual">
      <formula>0</formula>
    </cfRule>
  </conditionalFormatting>
  <conditionalFormatting sqref="O8:O25">
    <cfRule type="cellIs" dxfId="4" priority="25" operator="lessThan">
      <formula>0</formula>
    </cfRule>
  </conditionalFormatting>
  <conditionalFormatting sqref="O8:O25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Dec_2009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2025-02-12T07:48:39+07:00</dcterms:created>
  <dcterms:modified xsi:type="dcterms:W3CDTF">2025-02-12T07:48:39+07:00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