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1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<sst xmlns="http://schemas.openxmlformats.org/spreadsheetml/2006/main" uniqueCount="37">
  <si>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 xml:space="preserve">รายงานแสดงการจัดการกองทุนสำรองเลี้ยงชีพแยกตามรายบริษัทจัดการ </t>
  </si>
  <si>
    <t>ณ 31 ตุลาคม 2557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</si>
  <si>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</si>
  <si>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</si>
  <si>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</si>
  <si>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</si>
  <si>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</si>
  <si>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</si>
  <si>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</si>
  <si>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ตุลาคม 2557</t>
  </si>
  <si>
    <t>จำนวนเงินกองทุน
กันยายน 2557</t>
  </si>
  <si>
    <t>จำนวนเงินกองทุน
เปลี่ยนแปลง</t>
  </si>
  <si>
    <t>จำนวนเงินกองทุน
ธันวาคม 2556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</si>
  <si>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</si>
  <si>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</si>
  <si>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</si>
  <si>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</si>
  <si>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กสิกรไทย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</si>
  <si>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</si>
  <si>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</si>
  <si>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ไทยพาณิชย์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</si>
  <si>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</si>
  <si>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บริษัทหลักทรัพย์จัดการกองทุนรวม บัวหลวง จำกัด</t>
  </si>
  <si>
    <t>บริษัทหลักทรัพย์จัดการกองทุน กรุงไทย จำกัด  (มหาชน)</t>
  </si>
  <si>
    <t>บริษัท เอไอเอ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</si>
  <si>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</si>
  <si>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ทหารไทย จำกัด</t>
  </si>
  <si>
    <t>บริษัทหลักทรัพย์จัดการกองทุน ฟินันซ่า จำกัด</t>
  </si>
  <si>
    <t>บริษัทหลักทรัพย์ บัวหลวง จำกัด (มหาชน)</t>
  </si>
  <si>
    <t>บริษัทหลักทรัพย์จัดการกองทุน ธนชาต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</si>
  <si>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</si>
  <si>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อเบอร์ดีน จำกัด</t>
  </si>
  <si>
    <t>บริษัทหลักทรัพย์จัดการกองทุน วรรณ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</si>
  <si>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</si>
  <si>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ภัทร จำกัด</t>
  </si>
  <si>
    <t>บริษัทหลักทรัพย์จัดการกองทุน โซลาริส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</si>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</sst>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N27" sqref="N27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73</v>
      </c>
      <c r="D8" s="19">
        <v>471339</v>
      </c>
      <c r="E8" s="19">
        <v>3017</v>
      </c>
      <c r="F8" s="17">
        <v>141570.81763021</v>
      </c>
      <c r="G8" s="8" t="str">
        <f>IF(ISNUMBER(F8/F27),F8/F27,0)</f>
        <v>0</v>
      </c>
      <c r="H8" s="8">
        <v>145010.38863212</v>
      </c>
      <c r="I8" s="8" t="str">
        <f>IF(ISNUMBER(H8/H27),H8/H27,0)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152665.80453951</v>
      </c>
      <c r="M8" s="8" t="str">
        <f>IF(ISNUMBER(L8/L27),L8/L27,0)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30</v>
      </c>
      <c r="D9" s="19">
        <v>202170</v>
      </c>
      <c r="E9" s="19">
        <v>587</v>
      </c>
      <c r="F9" s="17">
        <v>140114.69813851</v>
      </c>
      <c r="G9" s="8" t="str">
        <f>IF(ISNUMBER(F9/F27),F9/F27,0)</f>
        <v>0</v>
      </c>
      <c r="H9" s="8">
        <v>141300.1300454</v>
      </c>
      <c r="I9" s="8" t="str">
        <f>IF(ISNUMBER(H9/H27),H9/H27,0)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102152.28963675</v>
      </c>
      <c r="M9" s="8" t="str">
        <f>IF(ISNUMBER(L9/L27),L9/L27,0)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72</v>
      </c>
      <c r="D10" s="19">
        <v>558999</v>
      </c>
      <c r="E10" s="19">
        <v>3672</v>
      </c>
      <c r="F10" s="17">
        <v>108529.03731253</v>
      </c>
      <c r="G10" s="8" t="str">
        <f>IF(ISNUMBER(F10/F27),F10/F27,0)</f>
        <v>0</v>
      </c>
      <c r="H10" s="8">
        <v>107365.80837436</v>
      </c>
      <c r="I10" s="8" t="str">
        <f>IF(ISNUMBER(H10/H27),H10/H27,0)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102694.50122818</v>
      </c>
      <c r="M10" s="8" t="str">
        <f>IF(ISNUMBER(L10/L27),L10/L27,0)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45</v>
      </c>
      <c r="D11" s="19">
        <v>451147</v>
      </c>
      <c r="E11" s="19">
        <v>1949</v>
      </c>
      <c r="F11" s="17">
        <v>108133.03747853</v>
      </c>
      <c r="G11" s="8" t="str">
        <f>IF(ISNUMBER(F11/F27),F11/F27,0)</f>
        <v>0</v>
      </c>
      <c r="H11" s="8">
        <v>108521.66698956</v>
      </c>
      <c r="I11" s="8" t="str">
        <f>IF(ISNUMBER(H11/H27),H11/H27,0)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84460.75962488998</v>
      </c>
      <c r="M11" s="8" t="str">
        <f>IF(ISNUMBER(L11/L27),L11/L27,0)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16</v>
      </c>
      <c r="D12" s="19">
        <v>211057</v>
      </c>
      <c r="E12" s="19">
        <v>416</v>
      </c>
      <c r="F12" s="17">
        <v>76861.46962980001</v>
      </c>
      <c r="G12" s="8" t="str">
        <f>IF(ISNUMBER(F12/F27),F12/F27,0)</f>
        <v>0</v>
      </c>
      <c r="H12" s="8">
        <v>78639.56543884</v>
      </c>
      <c r="I12" s="8" t="str">
        <f>IF(ISNUMBER(H12/H27),H12/H27,0)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63561.19584085999</v>
      </c>
      <c r="M12" s="8" t="str">
        <f>IF(ISNUMBER(L12/L27),L12/L27,0)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42</v>
      </c>
      <c r="D13" s="19">
        <v>286456</v>
      </c>
      <c r="E13" s="19">
        <v>1598</v>
      </c>
      <c r="F13" s="17">
        <v>72896.27535760001</v>
      </c>
      <c r="G13" s="8" t="str">
        <f>IF(ISNUMBER(F13/F27),F13/F27,0)</f>
        <v>0</v>
      </c>
      <c r="H13" s="8">
        <v>73001.83304929</v>
      </c>
      <c r="I13" s="8" t="str">
        <f>IF(ISNUMBER(H13/H27),H13/H27,0)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58930.7180295</v>
      </c>
      <c r="M13" s="8" t="str">
        <f>IF(ISNUMBER(L13/L27),L13/L27,0)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29</v>
      </c>
      <c r="D14" s="19">
        <v>59379</v>
      </c>
      <c r="E14" s="19">
        <v>318</v>
      </c>
      <c r="F14" s="17">
        <v>55028.62045776</v>
      </c>
      <c r="G14" s="8" t="str">
        <f>IF(ISNUMBER(F14/F27),F14/F27,0)</f>
        <v>0</v>
      </c>
      <c r="H14" s="8">
        <v>56827.14756535002</v>
      </c>
      <c r="I14" s="8" t="str">
        <f>IF(ISNUMBER(H14/H27),H14/H27,0)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72570.36281504999</v>
      </c>
      <c r="M14" s="8" t="str">
        <f>IF(ISNUMBER(L14/L27),L14/L27,0)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15</v>
      </c>
      <c r="D15" s="19">
        <v>125886</v>
      </c>
      <c r="E15" s="19">
        <v>1237</v>
      </c>
      <c r="F15" s="17">
        <v>23569.51737763</v>
      </c>
      <c r="G15" s="8" t="str">
        <f>IF(ISNUMBER(F15/F27),F15/F27,0)</f>
        <v>0</v>
      </c>
      <c r="H15" s="8">
        <v>23311.97413636999</v>
      </c>
      <c r="I15" s="8" t="str">
        <f>IF(ISNUMBER(H15/H27),H15/H27,0)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22092.74622377</v>
      </c>
      <c r="M15" s="8" t="str">
        <f>IF(ISNUMBER(L15/L27),L15/L27,0)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23</v>
      </c>
      <c r="D16" s="19">
        <v>88562</v>
      </c>
      <c r="E16" s="19">
        <v>781</v>
      </c>
      <c r="F16" s="17">
        <v>22406.08026863</v>
      </c>
      <c r="G16" s="8" t="str">
        <f>IF(ISNUMBER(F16/F27),F16/F27,0)</f>
        <v>0</v>
      </c>
      <c r="H16" s="8">
        <v>22073.56920176</v>
      </c>
      <c r="I16" s="8" t="str">
        <f>IF(ISNUMBER(H16/H27),H16/H27,0)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22017.69733783</v>
      </c>
      <c r="M16" s="8" t="str">
        <f>IF(ISNUMBER(L16/L27),L16/L27,0)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12</v>
      </c>
      <c r="D17" s="19">
        <v>66593</v>
      </c>
      <c r="E17" s="19">
        <v>351</v>
      </c>
      <c r="F17" s="17">
        <v>15208.32229521</v>
      </c>
      <c r="G17" s="8" t="str">
        <f>IF(ISNUMBER(F17/F27),F17/F27,0)</f>
        <v>0</v>
      </c>
      <c r="H17" s="8">
        <v>15135.71627091</v>
      </c>
      <c r="I17" s="8" t="str">
        <f>IF(ISNUMBER(H17/H27),H17/H27,0)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14095.5010636</v>
      </c>
      <c r="M17" s="8" t="str">
        <f>IF(ISNUMBER(L17/L27),L17/L27,0)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24</v>
      </c>
      <c r="D18" s="19">
        <v>55760</v>
      </c>
      <c r="E18" s="19">
        <v>296</v>
      </c>
      <c r="F18" s="17">
        <v>14203.3905858</v>
      </c>
      <c r="G18" s="8" t="str">
        <f>IF(ISNUMBER(F18/F27),F18/F27,0)</f>
        <v>0</v>
      </c>
      <c r="H18" s="8">
        <v>14052.12996031</v>
      </c>
      <c r="I18" s="8" t="str">
        <f>IF(ISNUMBER(H18/H27),H18/H27,0)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14066.70999537</v>
      </c>
      <c r="M18" s="8" t="str">
        <f>IF(ISNUMBER(L18/L27),L18/L27,0)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10</v>
      </c>
      <c r="D19" s="19">
        <v>40996</v>
      </c>
      <c r="E19" s="19">
        <v>131</v>
      </c>
      <c r="F19" s="17">
        <v>12168.38503929</v>
      </c>
      <c r="G19" s="8" t="str">
        <f>IF(ISNUMBER(F19/F27),F19/F27,0)</f>
        <v>0</v>
      </c>
      <c r="H19" s="8">
        <v>12027.50924825</v>
      </c>
      <c r="I19" s="8" t="str">
        <f>IF(ISNUMBER(H19/H27),H19/H27,0)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10965.91116602</v>
      </c>
      <c r="M19" s="8" t="str">
        <f>IF(ISNUMBER(L19/L27),L19/L27,0)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11</v>
      </c>
      <c r="D20" s="19">
        <v>49947</v>
      </c>
      <c r="E20" s="19">
        <v>439</v>
      </c>
      <c r="F20" s="17">
        <v>11610.3029482</v>
      </c>
      <c r="G20" s="8" t="str">
        <f>IF(ISNUMBER(F20/F27),F20/F27,0)</f>
        <v>0</v>
      </c>
      <c r="H20" s="8">
        <v>11452.91717426</v>
      </c>
      <c r="I20" s="8" t="str">
        <f>IF(ISNUMBER(H20/H27),H20/H27,0)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10588.08674074</v>
      </c>
      <c r="M20" s="8" t="str">
        <f>IF(ISNUMBER(L20/L27),L20/L27,0)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12</v>
      </c>
      <c r="D21" s="19">
        <v>54071</v>
      </c>
      <c r="E21" s="19">
        <v>340</v>
      </c>
      <c r="F21" s="17">
        <v>11551.02092284</v>
      </c>
      <c r="G21" s="8" t="str">
        <f>IF(ISNUMBER(F21/F27),F21/F27,0)</f>
        <v>0</v>
      </c>
      <c r="H21" s="8">
        <v>11791.14041539</v>
      </c>
      <c r="I21" s="8" t="str">
        <f>IF(ISNUMBER(H21/H27),H21/H27,0)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9414.169724439998</v>
      </c>
      <c r="M21" s="8" t="str">
        <f>IF(ISNUMBER(L21/L27),L21/L27,0)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3</v>
      </c>
      <c r="D22" s="19">
        <v>48850</v>
      </c>
      <c r="E22" s="19">
        <v>72</v>
      </c>
      <c r="F22" s="17">
        <v>6461.31504292</v>
      </c>
      <c r="G22" s="8" t="str">
        <f>IF(ISNUMBER(F22/F27),F22/F27,0)</f>
        <v>0</v>
      </c>
      <c r="H22" s="8">
        <v>6243.396734569998</v>
      </c>
      <c r="I22" s="8" t="str">
        <f>IF(ISNUMBER(H22/H27),H22/H27,0)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4411.48503079</v>
      </c>
      <c r="M22" s="8" t="str">
        <f>IF(ISNUMBER(L22/L27),L22/L27,0)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4</v>
      </c>
      <c r="D23" s="19">
        <v>6901</v>
      </c>
      <c r="E23" s="19">
        <v>56</v>
      </c>
      <c r="F23" s="17">
        <v>2310.16373872</v>
      </c>
      <c r="G23" s="8" t="str">
        <f>IF(ISNUMBER(F23/F27),F23/F27,0)</f>
        <v>0</v>
      </c>
      <c r="H23" s="8">
        <v>2456.73217013</v>
      </c>
      <c r="I23" s="8" t="str">
        <f>IF(ISNUMBER(H23/H27),H23/H27,0)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1980.10339896</v>
      </c>
      <c r="M23" s="8" t="str">
        <f>IF(ISNUMBER(L23/L27),L23/L27,0)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33</v>
      </c>
      <c r="C24" s="19">
        <v>6</v>
      </c>
      <c r="D24" s="19">
        <v>12862</v>
      </c>
      <c r="E24" s="19">
        <v>37</v>
      </c>
      <c r="F24" s="17">
        <v>1553.07428214</v>
      </c>
      <c r="G24" s="8" t="str">
        <f>IF(ISNUMBER(F24/F27),F24/F27,0)</f>
        <v>0</v>
      </c>
      <c r="H24" s="8">
        <v>1526.48294957</v>
      </c>
      <c r="I24" s="8" t="str">
        <f>IF(ISNUMBER(H24/H27),H24/H27,0)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1340.9161558</v>
      </c>
      <c r="M24" s="8" t="str">
        <f>IF(ISNUMBER(L24/L27),L24/L27,0)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34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IF(ISNUMBER(F25/F27),F25/F27,0)</f>
        <v>0</v>
      </c>
      <c r="H25" s="8">
        <v>0</v>
      </c>
      <c r="I25" s="8" t="str">
        <f>IF(ISNUMBER(H25/H27),H25/H27,0)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IF(ISNUMBER(L25/L27),L25/L27,0)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35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IF(ISNUMBER(F26/F27),F26/F27,0)</f>
        <v>0</v>
      </c>
      <c r="H26" s="8">
        <v>0</v>
      </c>
      <c r="I26" s="8" t="str">
        <f>IF(ISNUMBER(H26/H27),H26/H27,0)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IF(ISNUMBER(L26/L27),L26/L27,0)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4"/>
      <c r="B27" s="18" t="s">
        <v>36</v>
      </c>
      <c r="C27" s="18" t="str">
        <f>SUM(C8:C26)</f>
        <v>0</v>
      </c>
      <c r="D27" s="18" t="str">
        <f>SUM(D8:D26)</f>
        <v>0</v>
      </c>
      <c r="E27" s="18" t="str">
        <f>SUM(E8:E26)</f>
        <v>0</v>
      </c>
      <c r="F27" s="20" t="str">
        <f>SUM(F8:F26)</f>
        <v>0</v>
      </c>
      <c r="G27" s="9" t="str">
        <f>SUM(G8:G26)</f>
        <v>0</v>
      </c>
      <c r="H27" s="9" t="str">
        <f>SUM(H8:H26)</f>
        <v>0</v>
      </c>
      <c r="I27" s="9" t="str">
        <f>SUM(I8:I26)</f>
        <v>0</v>
      </c>
      <c r="J27" s="9" t="str">
        <f>F27-H27</f>
        <v>0</v>
      </c>
      <c r="K27" s="9" t="str">
        <f>IF(AND(H27=0,F27=0),"0.00",IF(H27=0,"New",(IF(ISNUMBER(J27/H27),J27/H27,0))))</f>
        <v>0</v>
      </c>
      <c r="L27" s="9" t="str">
        <f>SUM(L8:L26)</f>
        <v>0</v>
      </c>
      <c r="M27" s="9" t="str">
        <f>SUM(M8:M26)</f>
        <v>0</v>
      </c>
      <c r="N27" s="9" t="str">
        <f>F27-L27</f>
        <v>0</v>
      </c>
      <c r="O27" s="9" t="str">
        <f>IF(AND(L27=0,F27=0),"0.00",IF(L27=0,"New",(IF(ISNUMBER(N27/L27),N27/L27,0))))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7">
    <cfRule type="cellIs" dxfId="0" priority="1" operator="lessThan">
      <formula>0</formula>
    </cfRule>
  </conditionalFormatting>
  <conditionalFormatting sqref="C8:C27">
    <cfRule type="cellIs" dxfId="1" priority="2" operator="greaterThanOrEqual">
      <formula>0</formula>
    </cfRule>
  </conditionalFormatting>
  <conditionalFormatting sqref="D8:D27">
    <cfRule type="cellIs" dxfId="0" priority="3" operator="lessThan">
      <formula>0</formula>
    </cfRule>
  </conditionalFormatting>
  <conditionalFormatting sqref="D8:D27">
    <cfRule type="cellIs" dxfId="1" priority="4" operator="greaterThanOrEqual">
      <formula>0</formula>
    </cfRule>
  </conditionalFormatting>
  <conditionalFormatting sqref="E8:E27">
    <cfRule type="cellIs" dxfId="0" priority="5" operator="lessThan">
      <formula>0</formula>
    </cfRule>
  </conditionalFormatting>
  <conditionalFormatting sqref="E8:E27">
    <cfRule type="cellIs" dxfId="1" priority="6" operator="greaterThanOrEqual">
      <formula>0</formula>
    </cfRule>
  </conditionalFormatting>
  <conditionalFormatting sqref="F8:F27">
    <cfRule type="cellIs" dxfId="2" priority="7" operator="lessThan">
      <formula>0</formula>
    </cfRule>
  </conditionalFormatting>
  <conditionalFormatting sqref="F8:F27">
    <cfRule type="cellIs" dxfId="3" priority="8" operator="greaterThanOrEqual">
      <formula>0</formula>
    </cfRule>
  </conditionalFormatting>
  <conditionalFormatting sqref="G8:G27">
    <cfRule type="cellIs" dxfId="4" priority="9" operator="lessThan">
      <formula>0</formula>
    </cfRule>
  </conditionalFormatting>
  <conditionalFormatting sqref="G8:G27">
    <cfRule type="cellIs" dxfId="5" priority="10" operator="greaterThanOrEqual">
      <formula>0</formula>
    </cfRule>
  </conditionalFormatting>
  <conditionalFormatting sqref="H8:H27">
    <cfRule type="cellIs" dxfId="2" priority="11" operator="lessThan">
      <formula>0</formula>
    </cfRule>
  </conditionalFormatting>
  <conditionalFormatting sqref="H8:H27">
    <cfRule type="cellIs" dxfId="3" priority="12" operator="greaterThanOrEqual">
      <formula>0</formula>
    </cfRule>
  </conditionalFormatting>
  <conditionalFormatting sqref="I8:I27">
    <cfRule type="cellIs" dxfId="4" priority="13" operator="lessThan">
      <formula>0</formula>
    </cfRule>
  </conditionalFormatting>
  <conditionalFormatting sqref="I8:I27">
    <cfRule type="cellIs" dxfId="5" priority="14" operator="greaterThanOrEqual">
      <formula>0</formula>
    </cfRule>
  </conditionalFormatting>
  <conditionalFormatting sqref="J8:J27">
    <cfRule type="cellIs" dxfId="2" priority="15" operator="lessThan">
      <formula>0</formula>
    </cfRule>
  </conditionalFormatting>
  <conditionalFormatting sqref="J8:J27">
    <cfRule type="cellIs" dxfId="3" priority="16" operator="greaterThanOrEqual">
      <formula>0</formula>
    </cfRule>
  </conditionalFormatting>
  <conditionalFormatting sqref="K8:K27">
    <cfRule type="cellIs" dxfId="4" priority="17" operator="lessThan">
      <formula>0</formula>
    </cfRule>
  </conditionalFormatting>
  <conditionalFormatting sqref="K8:K27">
    <cfRule type="cellIs" dxfId="5" priority="18" operator="greaterThanOrEqual">
      <formula>0</formula>
    </cfRule>
  </conditionalFormatting>
  <conditionalFormatting sqref="L8:L27">
    <cfRule type="cellIs" dxfId="2" priority="19" operator="lessThan">
      <formula>0</formula>
    </cfRule>
  </conditionalFormatting>
  <conditionalFormatting sqref="L8:L27">
    <cfRule type="cellIs" dxfId="3" priority="20" operator="greaterThanOrEqual">
      <formula>0</formula>
    </cfRule>
  </conditionalFormatting>
  <conditionalFormatting sqref="M8:M27">
    <cfRule type="cellIs" dxfId="4" priority="21" operator="lessThan">
      <formula>0</formula>
    </cfRule>
  </conditionalFormatting>
  <conditionalFormatting sqref="M8:M27">
    <cfRule type="cellIs" dxfId="5" priority="22" operator="greaterThanOrEqual">
      <formula>0</formula>
    </cfRule>
  </conditionalFormatting>
  <conditionalFormatting sqref="N8:N27">
    <cfRule type="cellIs" dxfId="2" priority="23" operator="lessThan">
      <formula>0</formula>
    </cfRule>
  </conditionalFormatting>
  <conditionalFormatting sqref="N8:N27">
    <cfRule type="cellIs" dxfId="3" priority="24" operator="greaterThanOrEqual">
      <formula>0</formula>
    </cfRule>
  </conditionalFormatting>
  <conditionalFormatting sqref="O8:O27">
    <cfRule type="cellIs" dxfId="4" priority="25" operator="lessThan">
      <formula>0</formula>
    </cfRule>
  </conditionalFormatting>
  <conditionalFormatting sqref="O8:O27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Oct_2014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2025-09-23T15:00:09+07:00</dcterms:created>
  <dcterms:modified xsi:type="dcterms:W3CDTF">2025-09-23T15:00:09+07:00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