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Oct_200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<sst xmlns="http://schemas.openxmlformats.org/spreadsheetml/2006/main" uniqueCount="35">
  <si>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 xml:space="preserve">รายงานแสดงการจัดการกองทุนสำรองเลี้ยงชีพแยกตามรายบริษัทจัดการ </t>
  </si>
  <si>
    <t>ณ 31 ตุลาคม 2552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</si>
  <si>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</si>
  <si>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</si>
  <si>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</si>
  <si>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</si>
  <si>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</si>
  <si>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</si>
  <si>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</si>
  <si>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ตุลาคม 2552</t>
  </si>
  <si>
    <t>จำนวนเงินกองทุน
กันยายน 2552</t>
  </si>
  <si>
    <t>จำนวนเงินกองทุน
เปลี่ยนแปลง</t>
  </si>
  <si>
    <t>จำนวนเงินกองทุน
ธันวาคม 2551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</si>
  <si>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</si>
  <si>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</si>
  <si>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</si>
  <si>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</si>
  <si>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</si>
  <si>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</si>
  <si>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</si>
  <si>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</si>
  <si>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</si>
  <si>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</si>
  <si>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</si>
  <si>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</si>
  <si>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</si>
  <si>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</si>
  <si>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</si>
  <si>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</si>
  <si>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 บัวหลวง จำกัด (มหาชน)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</si>
  <si>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</si>
  <si>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วรรณ จำกัด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</si>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</sst>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5"/>
  <sheetViews>
    <sheetView tabSelected="1" workbookViewId="0" showGridLines="true" showRowColHeaders="1">
      <selection activeCell="N25" sqref="N25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46</v>
      </c>
      <c r="D8" s="19">
        <v>186672</v>
      </c>
      <c r="E8" s="19">
        <v>959</v>
      </c>
      <c r="F8" s="17">
        <v>71567.1490489</v>
      </c>
      <c r="G8" s="8" t="str">
        <f>IF(ISNUMBER(F8/F25),F8/F25,0)</f>
        <v>0</v>
      </c>
      <c r="H8" s="8">
        <v>72321.78107257</v>
      </c>
      <c r="I8" s="8" t="str">
        <f>IF(ISNUMBER(H8/H25),H8/H25,0)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IF(ISNUMBER(L8/L25),L8/L25,0)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78</v>
      </c>
      <c r="D9" s="19">
        <v>320548</v>
      </c>
      <c r="E9" s="19">
        <v>20001</v>
      </c>
      <c r="F9" s="17">
        <v>69533.68319166999</v>
      </c>
      <c r="G9" s="8" t="str">
        <f>IF(ISNUMBER(F9/F25),F9/F25,0)</f>
        <v>0</v>
      </c>
      <c r="H9" s="8">
        <v>71408.46906649</v>
      </c>
      <c r="I9" s="8" t="str">
        <f>IF(ISNUMBER(H9/H25),H9/H25,0)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IF(ISNUMBER(L9/L25),L9/L25,0)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65</v>
      </c>
      <c r="D10" s="19">
        <v>352228</v>
      </c>
      <c r="E10" s="19">
        <v>2429</v>
      </c>
      <c r="F10" s="17">
        <v>67472.67340066</v>
      </c>
      <c r="G10" s="8" t="str">
        <f>IF(ISNUMBER(F10/F25),F10/F25,0)</f>
        <v>0</v>
      </c>
      <c r="H10" s="8">
        <v>66696.99433161</v>
      </c>
      <c r="I10" s="8" t="str">
        <f>IF(ISNUMBER(H10/H25),H10/H25,0)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IF(ISNUMBER(L10/L25),L10/L25,0)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32</v>
      </c>
      <c r="D11" s="19">
        <v>90752</v>
      </c>
      <c r="E11" s="19">
        <v>207</v>
      </c>
      <c r="F11" s="17">
        <v>62848.26892483001</v>
      </c>
      <c r="G11" s="8" t="str">
        <f>IF(ISNUMBER(F11/F25),F11/F25,0)</f>
        <v>0</v>
      </c>
      <c r="H11" s="8">
        <v>65236.06442675001</v>
      </c>
      <c r="I11" s="8" t="str">
        <f>IF(ISNUMBER(H11/H25),H11/H25,0)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IF(ISNUMBER(L11/L25),L11/L25,0)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45</v>
      </c>
      <c r="D12" s="19">
        <v>162167</v>
      </c>
      <c r="E12" s="19">
        <v>546</v>
      </c>
      <c r="F12" s="17">
        <v>59961.42209134001</v>
      </c>
      <c r="G12" s="8" t="str">
        <f>IF(ISNUMBER(F12/F25),F12/F25,0)</f>
        <v>0</v>
      </c>
      <c r="H12" s="8">
        <v>61155.63234136001</v>
      </c>
      <c r="I12" s="8" t="str">
        <f>IF(ISNUMBER(H12/H25),H12/H25,0)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IF(ISNUMBER(L12/L25),L12/L25,0)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12</v>
      </c>
      <c r="D13" s="19">
        <v>68533</v>
      </c>
      <c r="E13" s="19">
        <v>323</v>
      </c>
      <c r="F13" s="17">
        <v>45514.34533966</v>
      </c>
      <c r="G13" s="8" t="str">
        <f>IF(ISNUMBER(F13/F25),F13/F25,0)</f>
        <v>0</v>
      </c>
      <c r="H13" s="8">
        <v>47480.44341767001</v>
      </c>
      <c r="I13" s="8" t="str">
        <f>IF(ISNUMBER(H13/H25),H13/H25,0)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IF(ISNUMBER(L13/L25),L13/L25,0)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42</v>
      </c>
      <c r="D14" s="19">
        <v>199128</v>
      </c>
      <c r="E14" s="19">
        <v>829</v>
      </c>
      <c r="F14" s="17">
        <v>38221.88973057001</v>
      </c>
      <c r="G14" s="8" t="str">
        <f>IF(ISNUMBER(F14/F25),F14/F25,0)</f>
        <v>0</v>
      </c>
      <c r="H14" s="8">
        <v>39852.65631743</v>
      </c>
      <c r="I14" s="8" t="str">
        <f>IF(ISNUMBER(H14/H25),H14/H25,0)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IF(ISNUMBER(L14/L25),L14/L25,0)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27</v>
      </c>
      <c r="D15" s="19">
        <v>102746</v>
      </c>
      <c r="E15" s="19">
        <v>687</v>
      </c>
      <c r="F15" s="17">
        <v>16162.91342156</v>
      </c>
      <c r="G15" s="8" t="str">
        <f>IF(ISNUMBER(F15/F25),F15/F25,0)</f>
        <v>0</v>
      </c>
      <c r="H15" s="8">
        <v>16050.85414506</v>
      </c>
      <c r="I15" s="8" t="str">
        <f>IF(ISNUMBER(H15/H25),H15/H25,0)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IF(ISNUMBER(L15/L25),L15/L25,0)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36</v>
      </c>
      <c r="D16" s="19">
        <v>77967</v>
      </c>
      <c r="E16" s="19">
        <v>613</v>
      </c>
      <c r="F16" s="17">
        <v>12835.10562989</v>
      </c>
      <c r="G16" s="8" t="str">
        <f>IF(ISNUMBER(F16/F25),F16/F25,0)</f>
        <v>0</v>
      </c>
      <c r="H16" s="8">
        <v>12745.98552119</v>
      </c>
      <c r="I16" s="8" t="str">
        <f>IF(ISNUMBER(H16/H25),H16/H25,0)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IF(ISNUMBER(L16/L25),L16/L25,0)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43</v>
      </c>
      <c r="D17" s="19">
        <v>231161</v>
      </c>
      <c r="E17" s="19">
        <v>384</v>
      </c>
      <c r="F17" s="17">
        <v>12496.9242537</v>
      </c>
      <c r="G17" s="8" t="str">
        <f>IF(ISNUMBER(F17/F25),F17/F25,0)</f>
        <v>0</v>
      </c>
      <c r="H17" s="8">
        <v>12418.43169526</v>
      </c>
      <c r="I17" s="8" t="str">
        <f>IF(ISNUMBER(H17/H25),H17/H25,0)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IF(ISNUMBER(L17/L25),L17/L25,0)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8</v>
      </c>
      <c r="D18" s="19">
        <v>25196</v>
      </c>
      <c r="E18" s="19">
        <v>229</v>
      </c>
      <c r="F18" s="17">
        <v>10357.77850935</v>
      </c>
      <c r="G18" s="8" t="str">
        <f>IF(ISNUMBER(F18/F25),F18/F25,0)</f>
        <v>0</v>
      </c>
      <c r="H18" s="8">
        <v>10935.33575249</v>
      </c>
      <c r="I18" s="8" t="str">
        <f>IF(ISNUMBER(H18/H25),H18/H25,0)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IF(ISNUMBER(L18/L25),L18/L25,0)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34</v>
      </c>
      <c r="D19" s="19">
        <v>46069</v>
      </c>
      <c r="E19" s="19">
        <v>350</v>
      </c>
      <c r="F19" s="17">
        <v>7754.023156929999</v>
      </c>
      <c r="G19" s="8" t="str">
        <f>IF(ISNUMBER(F19/F25),F19/F25,0)</f>
        <v>0</v>
      </c>
      <c r="H19" s="8">
        <v>8804.468018649999</v>
      </c>
      <c r="I19" s="8" t="str">
        <f>IF(ISNUMBER(H19/H25),H19/H25,0)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IF(ISNUMBER(L19/L25),L19/L25,0)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10</v>
      </c>
      <c r="D20" s="19">
        <v>29693</v>
      </c>
      <c r="E20" s="19">
        <v>27</v>
      </c>
      <c r="F20" s="17">
        <v>7150.457942410001</v>
      </c>
      <c r="G20" s="8" t="str">
        <f>IF(ISNUMBER(F20/F25),F20/F25,0)</f>
        <v>0</v>
      </c>
      <c r="H20" s="8">
        <v>7084.623973</v>
      </c>
      <c r="I20" s="8" t="str">
        <f>IF(ISNUMBER(H20/H25),H20/H25,0)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IF(ISNUMBER(L20/L25),L20/L25,0)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26</v>
      </c>
      <c r="D21" s="19">
        <v>55479</v>
      </c>
      <c r="E21" s="19">
        <v>406</v>
      </c>
      <c r="F21" s="17">
        <v>7143.678060560001</v>
      </c>
      <c r="G21" s="8" t="str">
        <f>IF(ISNUMBER(F21/F25),F21/F25,0)</f>
        <v>0</v>
      </c>
      <c r="H21" s="8">
        <v>7244.43263195</v>
      </c>
      <c r="I21" s="8" t="str">
        <f>IF(ISNUMBER(H21/H25),H21/H25,0)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IF(ISNUMBER(L21/L25),L21/L25,0)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4</v>
      </c>
      <c r="D22" s="19">
        <v>8384</v>
      </c>
      <c r="E22" s="19">
        <v>6</v>
      </c>
      <c r="F22" s="17">
        <v>4545.981879940001</v>
      </c>
      <c r="G22" s="8" t="str">
        <f>IF(ISNUMBER(F22/F25),F22/F25,0)</f>
        <v>0</v>
      </c>
      <c r="H22" s="8">
        <v>5048.11971507</v>
      </c>
      <c r="I22" s="8" t="str">
        <f>IF(ISNUMBER(H22/H25),H22/H25,0)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IF(ISNUMBER(L22/L25),L22/L25,0)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22</v>
      </c>
      <c r="D23" s="19">
        <v>34130</v>
      </c>
      <c r="E23" s="19">
        <v>283</v>
      </c>
      <c r="F23" s="17">
        <v>4358.2996805</v>
      </c>
      <c r="G23" s="8" t="str">
        <f>IF(ISNUMBER(F23/F25),F23/F25,0)</f>
        <v>0</v>
      </c>
      <c r="H23" s="8">
        <v>4275.68305094</v>
      </c>
      <c r="I23" s="8" t="str">
        <f>IF(ISNUMBER(H23/H25),H23/H25,0)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IF(ISNUMBER(L23/L25),L23/L25,0)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1</v>
      </c>
      <c r="D24" s="19">
        <v>29935</v>
      </c>
      <c r="E24" s="19">
        <v>2</v>
      </c>
      <c r="F24" s="17">
        <v>1873.65119698</v>
      </c>
      <c r="G24" s="8" t="str">
        <f>IF(ISNUMBER(F24/F25),F24/F25,0)</f>
        <v>0</v>
      </c>
      <c r="H24" s="8">
        <v>1871.23199326</v>
      </c>
      <c r="I24" s="8" t="str">
        <f>IF(ISNUMBER(H24/H25),H24/H25,0)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0</v>
      </c>
      <c r="M24" s="8" t="str">
        <f>IF(ISNUMBER(L24/L25),L24/L25,0)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4"/>
      <c r="B25" s="18" t="s">
        <v>34</v>
      </c>
      <c r="C25" s="18" t="str">
        <f>SUM(C8:C24)</f>
        <v>0</v>
      </c>
      <c r="D25" s="18" t="str">
        <f>SUM(D8:D24)</f>
        <v>0</v>
      </c>
      <c r="E25" s="18" t="str">
        <f>SUM(E8:E24)</f>
        <v>0</v>
      </c>
      <c r="F25" s="20" t="str">
        <f>SUM(F8:F24)</f>
        <v>0</v>
      </c>
      <c r="G25" s="9" t="str">
        <f>SUM(G8:G24)</f>
        <v>0</v>
      </c>
      <c r="H25" s="9" t="str">
        <f>SUM(H8:H24)</f>
        <v>0</v>
      </c>
      <c r="I25" s="9" t="str">
        <f>SUM(I8:I24)</f>
        <v>0</v>
      </c>
      <c r="J25" s="9" t="str">
        <f>F25-H25</f>
        <v>0</v>
      </c>
      <c r="K25" s="9" t="str">
        <f>IF(AND(H25=0,F25=0),"0.00",IF(H25=0,"New",(IF(ISNUMBER(J25/H25),J25/H25,0))))</f>
        <v>0</v>
      </c>
      <c r="L25" s="9" t="str">
        <f>SUM(L8:L24)</f>
        <v>0</v>
      </c>
      <c r="M25" s="9" t="str">
        <f>SUM(M8:M24)</f>
        <v>0</v>
      </c>
      <c r="N25" s="9" t="str">
        <f>F25-L25</f>
        <v>0</v>
      </c>
      <c r="O25" s="9" t="str">
        <f>IF(AND(L25=0,F25=0),"0.00",IF(L25=0,"New",(IF(ISNUMBER(N25/L25),N25/L25,0))))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5">
    <cfRule type="cellIs" dxfId="0" priority="1" operator="lessThan">
      <formula>0</formula>
    </cfRule>
  </conditionalFormatting>
  <conditionalFormatting sqref="C8:C25">
    <cfRule type="cellIs" dxfId="1" priority="2" operator="greaterThanOrEqual">
      <formula>0</formula>
    </cfRule>
  </conditionalFormatting>
  <conditionalFormatting sqref="D8:D25">
    <cfRule type="cellIs" dxfId="0" priority="3" operator="lessThan">
      <formula>0</formula>
    </cfRule>
  </conditionalFormatting>
  <conditionalFormatting sqref="D8:D25">
    <cfRule type="cellIs" dxfId="1" priority="4" operator="greaterThanOrEqual">
      <formula>0</formula>
    </cfRule>
  </conditionalFormatting>
  <conditionalFormatting sqref="E8:E25">
    <cfRule type="cellIs" dxfId="0" priority="5" operator="lessThan">
      <formula>0</formula>
    </cfRule>
  </conditionalFormatting>
  <conditionalFormatting sqref="E8:E25">
    <cfRule type="cellIs" dxfId="1" priority="6" operator="greaterThanOrEqual">
      <formula>0</formula>
    </cfRule>
  </conditionalFormatting>
  <conditionalFormatting sqref="F8:F25">
    <cfRule type="cellIs" dxfId="2" priority="7" operator="lessThan">
      <formula>0</formula>
    </cfRule>
  </conditionalFormatting>
  <conditionalFormatting sqref="F8:F25">
    <cfRule type="cellIs" dxfId="3" priority="8" operator="greaterThanOrEqual">
      <formula>0</formula>
    </cfRule>
  </conditionalFormatting>
  <conditionalFormatting sqref="G8:G25">
    <cfRule type="cellIs" dxfId="4" priority="9" operator="lessThan">
      <formula>0</formula>
    </cfRule>
  </conditionalFormatting>
  <conditionalFormatting sqref="G8:G25">
    <cfRule type="cellIs" dxfId="5" priority="10" operator="greaterThanOrEqual">
      <formula>0</formula>
    </cfRule>
  </conditionalFormatting>
  <conditionalFormatting sqref="H8:H25">
    <cfRule type="cellIs" dxfId="2" priority="11" operator="lessThan">
      <formula>0</formula>
    </cfRule>
  </conditionalFormatting>
  <conditionalFormatting sqref="H8:H25">
    <cfRule type="cellIs" dxfId="3" priority="12" operator="greaterThanOrEqual">
      <formula>0</formula>
    </cfRule>
  </conditionalFormatting>
  <conditionalFormatting sqref="I8:I25">
    <cfRule type="cellIs" dxfId="4" priority="13" operator="lessThan">
      <formula>0</formula>
    </cfRule>
  </conditionalFormatting>
  <conditionalFormatting sqref="I8:I25">
    <cfRule type="cellIs" dxfId="5" priority="14" operator="greaterThanOrEqual">
      <formula>0</formula>
    </cfRule>
  </conditionalFormatting>
  <conditionalFormatting sqref="J8:J25">
    <cfRule type="cellIs" dxfId="2" priority="15" operator="lessThan">
      <formula>0</formula>
    </cfRule>
  </conditionalFormatting>
  <conditionalFormatting sqref="J8:J25">
    <cfRule type="cellIs" dxfId="3" priority="16" operator="greaterThanOrEqual">
      <formula>0</formula>
    </cfRule>
  </conditionalFormatting>
  <conditionalFormatting sqref="K8:K25">
    <cfRule type="cellIs" dxfId="4" priority="17" operator="lessThan">
      <formula>0</formula>
    </cfRule>
  </conditionalFormatting>
  <conditionalFormatting sqref="K8:K25">
    <cfRule type="cellIs" dxfId="5" priority="18" operator="greaterThanOrEqual">
      <formula>0</formula>
    </cfRule>
  </conditionalFormatting>
  <conditionalFormatting sqref="L8:L25">
    <cfRule type="cellIs" dxfId="2" priority="19" operator="lessThan">
      <formula>0</formula>
    </cfRule>
  </conditionalFormatting>
  <conditionalFormatting sqref="L8:L25">
    <cfRule type="cellIs" dxfId="3" priority="20" operator="greaterThanOrEqual">
      <formula>0</formula>
    </cfRule>
  </conditionalFormatting>
  <conditionalFormatting sqref="M8:M25">
    <cfRule type="cellIs" dxfId="4" priority="21" operator="lessThan">
      <formula>0</formula>
    </cfRule>
  </conditionalFormatting>
  <conditionalFormatting sqref="M8:M25">
    <cfRule type="cellIs" dxfId="5" priority="22" operator="greaterThanOrEqual">
      <formula>0</formula>
    </cfRule>
  </conditionalFormatting>
  <conditionalFormatting sqref="N8:N25">
    <cfRule type="cellIs" dxfId="2" priority="23" operator="lessThan">
      <formula>0</formula>
    </cfRule>
  </conditionalFormatting>
  <conditionalFormatting sqref="N8:N25">
    <cfRule type="cellIs" dxfId="3" priority="24" operator="greaterThanOrEqual">
      <formula>0</formula>
    </cfRule>
  </conditionalFormatting>
  <conditionalFormatting sqref="O8:O25">
    <cfRule type="cellIs" dxfId="4" priority="25" operator="lessThan">
      <formula>0</formula>
    </cfRule>
  </conditionalFormatting>
  <conditionalFormatting sqref="O8:O25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Oct_2009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2026-07-12T06:28:26+07:00</dcterms:created>
  <dcterms:modified xsi:type="dcterms:W3CDTF">2026-07-12T06:28:26+07:00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